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9440" windowHeight="12240" activeTab="0"/>
  </bookViews>
  <sheets>
    <sheet name="Scenario in Manuscript" sheetId="1" r:id="rId1"/>
    <sheet name="AltScen1_NorthGrowsFaster" sheetId="2" r:id="rId2"/>
    <sheet name="AltScen2NhasC_i_morphB" sheetId="3" r:id="rId3"/>
  </sheets>
  <definedNames/>
  <calcPr fullCalcOnLoad="1"/>
</workbook>
</file>

<file path=xl/sharedStrings.xml><?xml version="1.0" encoding="utf-8"?>
<sst xmlns="http://schemas.openxmlformats.org/spreadsheetml/2006/main" count="244" uniqueCount="59">
  <si>
    <t>RF</t>
  </si>
  <si>
    <t>NORTH</t>
  </si>
  <si>
    <t>SOUTH</t>
  </si>
  <si>
    <t>STANDARDIZED BY SIZE</t>
  </si>
  <si>
    <t>ALL</t>
  </si>
  <si>
    <t>RAW N</t>
  </si>
  <si>
    <t>N</t>
  </si>
  <si>
    <t>STANDARDIZED BY GROWTH RATE</t>
  </si>
  <si>
    <t>**from prior table:</t>
  </si>
  <si>
    <t>data by size classes</t>
  </si>
  <si>
    <t>total N</t>
  </si>
  <si>
    <t>repaired N</t>
  </si>
  <si>
    <t xml:space="preserve">**We initially started out with equivalent RF of 20%, giving us 100 </t>
  </si>
  <si>
    <t>repaired individuals in both the North and South out of 500 per province**</t>
  </si>
  <si>
    <t>2.) Everything in the south grows three times as fast</t>
  </si>
  <si>
    <t>OUR ASSUMPTIONS FOR THIS SYSTEM</t>
  </si>
  <si>
    <t>APPLIED ASSUMPTIONS AT THIS STEP:</t>
  </si>
  <si>
    <r>
      <t xml:space="preserve">1.) There should be more, larger </t>
    </r>
    <r>
      <rPr>
        <b/>
        <i/>
        <sz val="9"/>
        <color indexed="8"/>
        <rFont val="Calibri"/>
        <family val="0"/>
      </rPr>
      <t xml:space="preserve">C.i. </t>
    </r>
    <r>
      <rPr>
        <b/>
        <sz val="9"/>
        <color indexed="8"/>
        <rFont val="Calibri"/>
        <family val="2"/>
      </rPr>
      <t>morph B, since they are more likely to survive</t>
    </r>
  </si>
  <si>
    <r>
      <t xml:space="preserve">2.) </t>
    </r>
    <r>
      <rPr>
        <b/>
        <i/>
        <sz val="9"/>
        <color indexed="8"/>
        <rFont val="Calibri"/>
        <family val="0"/>
      </rPr>
      <t>C.i.</t>
    </r>
    <r>
      <rPr>
        <b/>
        <sz val="9"/>
        <color indexed="8"/>
        <rFont val="Calibri"/>
        <family val="2"/>
      </rPr>
      <t xml:space="preserve"> morph B should have twice as many scars to the south as </t>
    </r>
    <r>
      <rPr>
        <b/>
        <i/>
        <sz val="9"/>
        <color indexed="8"/>
        <rFont val="Calibri"/>
        <family val="0"/>
      </rPr>
      <t>C.i.</t>
    </r>
    <r>
      <rPr>
        <b/>
        <sz val="9"/>
        <color indexed="8"/>
        <rFont val="Calibri"/>
        <family val="2"/>
      </rPr>
      <t xml:space="preserve"> morph A.</t>
    </r>
  </si>
  <si>
    <r>
      <rPr>
        <i/>
        <sz val="9"/>
        <color indexed="8"/>
        <rFont val="Calibri"/>
        <family val="0"/>
      </rPr>
      <t>C.i.</t>
    </r>
    <r>
      <rPr>
        <sz val="9"/>
        <color indexed="8"/>
        <rFont val="Calibri"/>
        <family val="2"/>
      </rPr>
      <t xml:space="preserve"> morph A</t>
    </r>
  </si>
  <si>
    <r>
      <rPr>
        <i/>
        <sz val="9"/>
        <color indexed="8"/>
        <rFont val="Calibri"/>
        <family val="0"/>
      </rPr>
      <t xml:space="preserve">C.i. </t>
    </r>
    <r>
      <rPr>
        <sz val="9"/>
        <color indexed="8"/>
        <rFont val="Calibri"/>
        <family val="2"/>
      </rPr>
      <t>morph A</t>
    </r>
  </si>
  <si>
    <r>
      <rPr>
        <i/>
        <sz val="9"/>
        <color indexed="8"/>
        <rFont val="Calibri"/>
        <family val="0"/>
      </rPr>
      <t>C.i.</t>
    </r>
    <r>
      <rPr>
        <sz val="9"/>
        <color indexed="8"/>
        <rFont val="Calibri"/>
        <family val="2"/>
      </rPr>
      <t xml:space="preserve"> morph B</t>
    </r>
  </si>
  <si>
    <t>standardized: exp. Time</t>
  </si>
  <si>
    <t>STANDARDIZED BY EXPOSURE TIME</t>
  </si>
  <si>
    <t>APPLIED ASSUMPTIONS AT THIS STEP</t>
  </si>
  <si>
    <r>
      <t xml:space="preserve">ALTERNATE SCENARIO 2: </t>
    </r>
    <r>
      <rPr>
        <b/>
        <i/>
        <u val="single"/>
        <sz val="9"/>
        <color indexed="8"/>
        <rFont val="Calibri"/>
        <family val="0"/>
      </rPr>
      <t xml:space="preserve">C.i. </t>
    </r>
    <r>
      <rPr>
        <b/>
        <u val="single"/>
        <sz val="9"/>
        <color indexed="8"/>
        <rFont val="Calibri"/>
        <family val="2"/>
      </rPr>
      <t>Morph B is present to the NORTH, all else held equal</t>
    </r>
  </si>
  <si>
    <t>STANDARDIZED BY SHAPE</t>
  </si>
  <si>
    <t>*These numbers are repair accumulation rates</t>
  </si>
  <si>
    <r>
      <rPr>
        <i/>
        <sz val="9"/>
        <color indexed="8"/>
        <rFont val="Calibri"/>
        <family val="0"/>
      </rPr>
      <t>C.i.</t>
    </r>
    <r>
      <rPr>
        <sz val="9"/>
        <color indexed="8"/>
        <rFont val="Calibri"/>
        <family val="2"/>
      </rPr>
      <t xml:space="preserve"> morph A &amp; B</t>
    </r>
  </si>
  <si>
    <r>
      <t xml:space="preserve">1.) </t>
    </r>
    <r>
      <rPr>
        <i/>
        <sz val="9"/>
        <color indexed="8"/>
        <rFont val="Calibri"/>
        <family val="0"/>
      </rPr>
      <t xml:space="preserve">C.i. </t>
    </r>
    <r>
      <rPr>
        <sz val="9"/>
        <color indexed="8"/>
        <rFont val="Calibri"/>
        <family val="2"/>
      </rPr>
      <t>morph</t>
    </r>
    <r>
      <rPr>
        <i/>
        <sz val="9"/>
        <color indexed="8"/>
        <rFont val="Calibri"/>
        <family val="0"/>
      </rPr>
      <t xml:space="preserve"> </t>
    </r>
    <r>
      <rPr>
        <sz val="9"/>
        <color indexed="8"/>
        <rFont val="Calibri"/>
        <family val="2"/>
      </rPr>
      <t>B. is twice as likely to scar</t>
    </r>
  </si>
  <si>
    <r>
      <rPr>
        <i/>
        <sz val="9"/>
        <color indexed="8"/>
        <rFont val="Calibri"/>
        <family val="0"/>
      </rPr>
      <t>C.i.</t>
    </r>
    <r>
      <rPr>
        <sz val="9"/>
        <color indexed="8"/>
        <rFont val="Calibri"/>
        <family val="2"/>
      </rPr>
      <t xml:space="preserve"> morph A and B</t>
    </r>
  </si>
  <si>
    <r>
      <rPr>
        <i/>
        <sz val="9"/>
        <color indexed="8"/>
        <rFont val="Calibri"/>
        <family val="0"/>
      </rPr>
      <t>C.i</t>
    </r>
    <r>
      <rPr>
        <sz val="9"/>
        <color indexed="8"/>
        <rFont val="Calibri"/>
        <family val="2"/>
      </rPr>
      <t>. morph B</t>
    </r>
  </si>
  <si>
    <r>
      <rPr>
        <i/>
        <sz val="9"/>
        <color indexed="8"/>
        <rFont val="Calibri"/>
        <family val="0"/>
      </rPr>
      <t xml:space="preserve">C.i. </t>
    </r>
    <r>
      <rPr>
        <sz val="9"/>
        <color indexed="8"/>
        <rFont val="Calibri"/>
        <family val="2"/>
      </rPr>
      <t>morph</t>
    </r>
    <r>
      <rPr>
        <i/>
        <sz val="9"/>
        <color indexed="8"/>
        <rFont val="Calibri"/>
        <family val="0"/>
      </rPr>
      <t xml:space="preserve"> </t>
    </r>
    <r>
      <rPr>
        <sz val="9"/>
        <color indexed="8"/>
        <rFont val="Calibri"/>
        <family val="2"/>
      </rPr>
      <t>A</t>
    </r>
  </si>
  <si>
    <r>
      <t xml:space="preserve">1. ) </t>
    </r>
    <r>
      <rPr>
        <i/>
        <sz val="9"/>
        <color indexed="8"/>
        <rFont val="Calibri"/>
        <family val="0"/>
      </rPr>
      <t xml:space="preserve">C.i. </t>
    </r>
    <r>
      <rPr>
        <sz val="9"/>
        <color indexed="8"/>
        <rFont val="Calibri"/>
        <family val="2"/>
      </rPr>
      <t>morph</t>
    </r>
    <r>
      <rPr>
        <i/>
        <sz val="9"/>
        <color indexed="8"/>
        <rFont val="Calibri"/>
        <family val="0"/>
      </rPr>
      <t xml:space="preserve"> B</t>
    </r>
    <r>
      <rPr>
        <sz val="9"/>
        <color indexed="8"/>
        <rFont val="Calibri"/>
        <family val="2"/>
      </rPr>
      <t xml:space="preserve"> is twice as likely to scar</t>
    </r>
  </si>
  <si>
    <t>0-50</t>
  </si>
  <si>
    <t>50-100</t>
  </si>
  <si>
    <t>100-150</t>
  </si>
  <si>
    <t>150-200</t>
  </si>
  <si>
    <t>size classes (mm)</t>
  </si>
  <si>
    <r>
      <t xml:space="preserve">NORTH: </t>
    </r>
    <r>
      <rPr>
        <b/>
        <i/>
        <sz val="9"/>
        <color indexed="8"/>
        <rFont val="Calibri"/>
        <family val="2"/>
      </rPr>
      <t>C.i.</t>
    </r>
    <r>
      <rPr>
        <b/>
        <sz val="9"/>
        <color indexed="8"/>
        <rFont val="Calibri"/>
        <family val="2"/>
      </rPr>
      <t xml:space="preserve"> morph A</t>
    </r>
  </si>
  <si>
    <r>
      <t xml:space="preserve">SOUTH: </t>
    </r>
    <r>
      <rPr>
        <b/>
        <i/>
        <sz val="9"/>
        <color indexed="8"/>
        <rFont val="Calibri"/>
        <family val="2"/>
      </rPr>
      <t xml:space="preserve">C.i. </t>
    </r>
    <r>
      <rPr>
        <b/>
        <sz val="9"/>
        <color indexed="8"/>
        <rFont val="Calibri"/>
        <family val="2"/>
      </rPr>
      <t>morph A &amp; B</t>
    </r>
  </si>
  <si>
    <t>Total N</t>
  </si>
  <si>
    <r>
      <t xml:space="preserve">SOUTH: </t>
    </r>
    <r>
      <rPr>
        <b/>
        <i/>
        <sz val="9"/>
        <color indexed="8"/>
        <rFont val="Calibri"/>
        <family val="2"/>
      </rPr>
      <t xml:space="preserve">C.i. </t>
    </r>
    <r>
      <rPr>
        <b/>
        <sz val="9"/>
        <color indexed="8"/>
        <rFont val="Calibri"/>
        <family val="2"/>
      </rPr>
      <t xml:space="preserve">morph A </t>
    </r>
  </si>
  <si>
    <r>
      <t xml:space="preserve">SOUTH: </t>
    </r>
    <r>
      <rPr>
        <b/>
        <i/>
        <sz val="9"/>
        <color indexed="8"/>
        <rFont val="Calibri"/>
        <family val="2"/>
      </rPr>
      <t xml:space="preserve">C.i. </t>
    </r>
    <r>
      <rPr>
        <b/>
        <sz val="9"/>
        <color indexed="8"/>
        <rFont val="Calibri"/>
        <family val="2"/>
      </rPr>
      <t>morph A</t>
    </r>
  </si>
  <si>
    <r>
      <t xml:space="preserve">NORTH: </t>
    </r>
    <r>
      <rPr>
        <b/>
        <i/>
        <sz val="9"/>
        <color indexed="8"/>
        <rFont val="Calibri"/>
        <family val="2"/>
      </rPr>
      <t>C.i.</t>
    </r>
    <r>
      <rPr>
        <b/>
        <sz val="9"/>
        <color indexed="8"/>
        <rFont val="Calibri"/>
        <family val="2"/>
      </rPr>
      <t xml:space="preserve"> morph A &amp; B</t>
    </r>
  </si>
  <si>
    <r>
      <t xml:space="preserve">1.) </t>
    </r>
    <r>
      <rPr>
        <b/>
        <i/>
        <sz val="9"/>
        <color indexed="8"/>
        <rFont val="Calibri"/>
        <family val="2"/>
      </rPr>
      <t>C.i.</t>
    </r>
    <r>
      <rPr>
        <b/>
        <sz val="9"/>
        <color indexed="8"/>
        <rFont val="Calibri"/>
        <family val="2"/>
      </rPr>
      <t xml:space="preserve"> morph A to the south grows three times as fast, so it only gets 1/3 the exposure time</t>
    </r>
  </si>
  <si>
    <r>
      <t xml:space="preserve">NORTH: </t>
    </r>
    <r>
      <rPr>
        <b/>
        <i/>
        <sz val="9"/>
        <color indexed="8"/>
        <rFont val="Calibri"/>
        <family val="2"/>
      </rPr>
      <t>C.i.</t>
    </r>
    <r>
      <rPr>
        <b/>
        <sz val="9"/>
        <color indexed="8"/>
        <rFont val="Calibri"/>
        <family val="2"/>
      </rPr>
      <t xml:space="preserve"> morph A </t>
    </r>
  </si>
  <si>
    <r>
      <t xml:space="preserve">To correct for exposure time, we divided RF values for </t>
    </r>
    <r>
      <rPr>
        <b/>
        <i/>
        <sz val="9"/>
        <color indexed="8"/>
        <rFont val="Calibri"/>
        <family val="2"/>
      </rPr>
      <t>C.i.</t>
    </r>
    <r>
      <rPr>
        <b/>
        <sz val="9"/>
        <color indexed="8"/>
        <rFont val="Calibri"/>
        <family val="2"/>
      </rPr>
      <t xml:space="preserve"> morph A in northern province by 3, converting it to a RATE of scars/year</t>
    </r>
  </si>
  <si>
    <r>
      <t xml:space="preserve">To correct for exposure time, we divided RF values for </t>
    </r>
    <r>
      <rPr>
        <b/>
        <i/>
        <sz val="9"/>
        <color indexed="8"/>
        <rFont val="Calibri"/>
        <family val="2"/>
      </rPr>
      <t>C.i.</t>
    </r>
    <r>
      <rPr>
        <b/>
        <sz val="9"/>
        <color indexed="8"/>
        <rFont val="Calibri"/>
        <family val="2"/>
      </rPr>
      <t xml:space="preserve"> morph A in northern province by 3, converting it to a RATE of scars per year</t>
    </r>
  </si>
  <si>
    <t>How this changes our calculations: pattern remains the same---selective pressure increases toward south</t>
  </si>
  <si>
    <t>How this changes our calculations: pattern changes; repair accumulation rates shift---highest selective pressure occurs to the North.</t>
  </si>
  <si>
    <r>
      <t xml:space="preserve">1.) There should be more, larger </t>
    </r>
    <r>
      <rPr>
        <b/>
        <i/>
        <sz val="9"/>
        <color indexed="8"/>
        <rFont val="Calibri"/>
        <family val="0"/>
      </rPr>
      <t xml:space="preserve">C.i. </t>
    </r>
    <r>
      <rPr>
        <b/>
        <sz val="9"/>
        <color indexed="8"/>
        <rFont val="Calibri"/>
        <family val="2"/>
      </rPr>
      <t>morph B, because they are more likely to survive</t>
    </r>
  </si>
  <si>
    <r>
      <t xml:space="preserve">2.) </t>
    </r>
    <r>
      <rPr>
        <b/>
        <i/>
        <sz val="9"/>
        <color indexed="8"/>
        <rFont val="Calibri"/>
        <family val="0"/>
      </rPr>
      <t>C.i.</t>
    </r>
    <r>
      <rPr>
        <b/>
        <sz val="9"/>
        <color indexed="8"/>
        <rFont val="Calibri"/>
        <family val="2"/>
      </rPr>
      <t xml:space="preserve"> morph B should have twice as many scars to the </t>
    </r>
    <r>
      <rPr>
        <b/>
        <sz val="9"/>
        <rFont val="Calibri"/>
        <family val="2"/>
      </rPr>
      <t>north</t>
    </r>
    <r>
      <rPr>
        <b/>
        <sz val="9"/>
        <color indexed="13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 xml:space="preserve">as </t>
    </r>
    <r>
      <rPr>
        <b/>
        <i/>
        <sz val="9"/>
        <color indexed="8"/>
        <rFont val="Calibri"/>
        <family val="0"/>
      </rPr>
      <t>C.i.</t>
    </r>
    <r>
      <rPr>
        <b/>
        <sz val="9"/>
        <color indexed="8"/>
        <rFont val="Calibri"/>
        <family val="2"/>
      </rPr>
      <t xml:space="preserve"> morph A.</t>
    </r>
  </si>
  <si>
    <t>2.) Everything in the north grows three times as fast</t>
  </si>
  <si>
    <r>
      <t xml:space="preserve">ALTERNATE SCENARIO 1: </t>
    </r>
    <r>
      <rPr>
        <b/>
        <i/>
        <u val="single"/>
        <sz val="9"/>
        <color indexed="8"/>
        <rFont val="Calibri"/>
        <family val="0"/>
      </rPr>
      <t xml:space="preserve">C.i. </t>
    </r>
    <r>
      <rPr>
        <b/>
        <u val="single"/>
        <sz val="9"/>
        <color indexed="8"/>
        <rFont val="Calibri"/>
        <family val="2"/>
      </rPr>
      <t>Morph A in north grows faster, all else held equal</t>
    </r>
  </si>
  <si>
    <r>
      <t xml:space="preserve">2.) To correct for exposure time, we divided RF values for </t>
    </r>
    <r>
      <rPr>
        <b/>
        <i/>
        <sz val="9"/>
        <color indexed="8"/>
        <rFont val="Calibri"/>
        <family val="2"/>
      </rPr>
      <t>C.i.</t>
    </r>
    <r>
      <rPr>
        <b/>
        <sz val="9"/>
        <color indexed="8"/>
        <rFont val="Calibri"/>
        <family val="2"/>
      </rPr>
      <t xml:space="preserve"> morph A in southern province by 3, converting it to a RATE of scars/year</t>
    </r>
  </si>
  <si>
    <r>
      <t xml:space="preserve">1.) </t>
    </r>
    <r>
      <rPr>
        <b/>
        <i/>
        <sz val="9"/>
        <color indexed="8"/>
        <rFont val="Calibri"/>
        <family val="0"/>
      </rPr>
      <t xml:space="preserve">C.i. </t>
    </r>
    <r>
      <rPr>
        <b/>
        <sz val="9"/>
        <color indexed="8"/>
        <rFont val="Calibri"/>
        <family val="2"/>
      </rPr>
      <t>morph A to the south grows three times as fast, so it only experiences 1/3 the exposure time per whorl</t>
    </r>
  </si>
  <si>
    <r>
      <t xml:space="preserve">1.) </t>
    </r>
    <r>
      <rPr>
        <b/>
        <i/>
        <sz val="9"/>
        <color indexed="8"/>
        <rFont val="Calibri"/>
        <family val="2"/>
      </rPr>
      <t>C.i.</t>
    </r>
    <r>
      <rPr>
        <b/>
        <sz val="9"/>
        <color indexed="8"/>
        <rFont val="Calibri"/>
        <family val="2"/>
      </rPr>
      <t xml:space="preserve"> morph A to the North grows three times as fast, so it only gets 1/3 the exposure time per whorl</t>
    </r>
  </si>
  <si>
    <t>because each whorl represents three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</si>
</sst>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libri"/>
      <family val="0"/>
    </font>
    <font>
      <b/>
      <i/>
      <sz val="9"/>
      <color indexed="8"/>
      <name val="Calibri"/>
      <family val="0"/>
    </font>
    <font>
      <sz val="9"/>
      <name val="Calibri"/>
      <family val="0"/>
    </font>
    <font>
      <b/>
      <i/>
      <u val="single"/>
      <sz val="9"/>
      <color indexed="8"/>
      <name val="Calibri"/>
      <family val="0"/>
    </font>
    <font>
      <b/>
      <sz val="9"/>
      <color indexed="13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u val="single"/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8" fillId="0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0" fillId="0" borderId="0" xfId="0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7" fillId="0" borderId="18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0" fontId="48" fillId="0" borderId="0" xfId="0" applyFont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29" xfId="0" applyFont="1" applyFill="1" applyBorder="1" applyAlignment="1">
      <alignment/>
    </xf>
    <xf numFmtId="0" fontId="45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45" fillId="0" borderId="31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8" fillId="0" borderId="31" xfId="0" applyFont="1" applyFill="1" applyBorder="1" applyAlignment="1">
      <alignment/>
    </xf>
    <xf numFmtId="0" fontId="45" fillId="0" borderId="34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35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"/>
  <sheetViews>
    <sheetView tabSelected="1" zoomScalePageLayoutView="0" workbookViewId="0" topLeftCell="A1">
      <selection activeCell="Q52" sqref="Q52"/>
    </sheetView>
  </sheetViews>
  <sheetFormatPr defaultColWidth="8.8515625" defaultRowHeight="15"/>
  <cols>
    <col min="1" max="1" width="18.57421875" style="0" customWidth="1"/>
    <col min="2" max="2" width="8.8515625" style="1" customWidth="1"/>
    <col min="3" max="3" width="13.28125" style="1" customWidth="1"/>
    <col min="4" max="4" width="5.8515625" style="1" customWidth="1"/>
    <col min="5" max="5" width="5.421875" style="1" customWidth="1"/>
    <col min="6" max="6" width="5.140625" style="1" customWidth="1"/>
    <col min="7" max="7" width="5.00390625" style="1" customWidth="1"/>
    <col min="8" max="8" width="4.140625" style="1" customWidth="1"/>
    <col min="9" max="9" width="8.8515625" style="1" customWidth="1"/>
    <col min="10" max="10" width="15.140625" style="1" customWidth="1"/>
    <col min="11" max="11" width="7.7109375" style="1" customWidth="1"/>
    <col min="12" max="13" width="7.421875" style="1" customWidth="1"/>
    <col min="14" max="14" width="7.00390625" style="1" customWidth="1"/>
    <col min="15" max="17" width="8.8515625" style="1" customWidth="1"/>
  </cols>
  <sheetData>
    <row r="2" ht="15">
      <c r="C2" s="2" t="s">
        <v>3</v>
      </c>
    </row>
    <row r="3" spans="3:5" ht="15">
      <c r="C3" s="2"/>
      <c r="E3" s="20" t="s">
        <v>38</v>
      </c>
    </row>
    <row r="4" spans="3:7" ht="15">
      <c r="C4" s="20" t="s">
        <v>4</v>
      </c>
      <c r="D4" s="1" t="s">
        <v>34</v>
      </c>
      <c r="E4" s="1" t="s">
        <v>35</v>
      </c>
      <c r="F4" s="1" t="s">
        <v>36</v>
      </c>
      <c r="G4" s="1" t="s">
        <v>37</v>
      </c>
    </row>
    <row r="5" spans="1:9" ht="15">
      <c r="A5" s="12" t="s">
        <v>39</v>
      </c>
      <c r="B5" s="20" t="s">
        <v>10</v>
      </c>
      <c r="C5" s="1">
        <v>500</v>
      </c>
      <c r="D5" s="22">
        <v>110</v>
      </c>
      <c r="E5" s="23">
        <v>100</v>
      </c>
      <c r="F5" s="23">
        <v>130</v>
      </c>
      <c r="G5" s="24">
        <v>160</v>
      </c>
      <c r="I5" s="12" t="s">
        <v>12</v>
      </c>
    </row>
    <row r="6" spans="4:9" ht="15">
      <c r="D6" s="37"/>
      <c r="E6" s="7"/>
      <c r="F6" s="7"/>
      <c r="G6" s="38"/>
      <c r="I6" s="12" t="s">
        <v>13</v>
      </c>
    </row>
    <row r="7" spans="2:7" ht="15">
      <c r="B7" s="20" t="s">
        <v>11</v>
      </c>
      <c r="C7" s="1">
        <v>100</v>
      </c>
      <c r="D7" s="37">
        <v>12</v>
      </c>
      <c r="E7" s="7">
        <v>16</v>
      </c>
      <c r="F7" s="7">
        <v>28</v>
      </c>
      <c r="G7" s="38">
        <v>44</v>
      </c>
    </row>
    <row r="8" spans="2:9" ht="15">
      <c r="B8" s="20" t="s">
        <v>0</v>
      </c>
      <c r="C8" s="1">
        <f>C7/C5</f>
        <v>0.2</v>
      </c>
      <c r="D8" s="40">
        <f>D7/D5</f>
        <v>0.10909090909090909</v>
      </c>
      <c r="E8" s="41">
        <f>E7/E5</f>
        <v>0.16</v>
      </c>
      <c r="F8" s="41">
        <f>F7/F5</f>
        <v>0.2153846153846154</v>
      </c>
      <c r="G8" s="42">
        <f>G7/G5</f>
        <v>0.275</v>
      </c>
      <c r="I8" s="12"/>
    </row>
    <row r="9" spans="1:9" ht="15">
      <c r="A9" s="12" t="s">
        <v>40</v>
      </c>
      <c r="B9" s="20" t="s">
        <v>10</v>
      </c>
      <c r="C9" s="1">
        <f>SUM(D9:G9)</f>
        <v>500</v>
      </c>
      <c r="D9" s="6">
        <v>150</v>
      </c>
      <c r="E9" s="7">
        <v>130</v>
      </c>
      <c r="F9" s="7">
        <v>130</v>
      </c>
      <c r="G9" s="8">
        <v>90</v>
      </c>
      <c r="I9" s="12"/>
    </row>
    <row r="10" spans="4:7" ht="15">
      <c r="D10" s="6"/>
      <c r="E10" s="7"/>
      <c r="F10" s="7"/>
      <c r="G10" s="8"/>
    </row>
    <row r="11" spans="2:7" ht="15">
      <c r="B11" s="20" t="s">
        <v>11</v>
      </c>
      <c r="C11" s="1">
        <f>SUM(D11:G11)</f>
        <v>100</v>
      </c>
      <c r="D11" s="6">
        <v>32</v>
      </c>
      <c r="E11" s="7">
        <v>32</v>
      </c>
      <c r="F11" s="7">
        <v>20</v>
      </c>
      <c r="G11" s="8">
        <v>16</v>
      </c>
    </row>
    <row r="12" spans="2:7" ht="15.75" thickBot="1">
      <c r="B12" s="20" t="s">
        <v>0</v>
      </c>
      <c r="C12" s="1">
        <f>C11/C9</f>
        <v>0.2</v>
      </c>
      <c r="D12" s="9">
        <f>D11/D9</f>
        <v>0.21333333333333335</v>
      </c>
      <c r="E12" s="10">
        <f>E11/E9</f>
        <v>0.24615384615384617</v>
      </c>
      <c r="F12" s="10">
        <f>F11/F9</f>
        <v>0.15384615384615385</v>
      </c>
      <c r="G12" s="11">
        <f>G11/G9</f>
        <v>0.17777777777777778</v>
      </c>
    </row>
    <row r="13" ht="15.75" thickBot="1">
      <c r="B13" s="20"/>
    </row>
    <row r="14" spans="2:18" ht="15">
      <c r="B14" s="49" t="s">
        <v>15</v>
      </c>
      <c r="C14" s="50"/>
      <c r="D14" s="50"/>
      <c r="E14" s="50"/>
      <c r="F14" s="50"/>
      <c r="G14" s="51"/>
      <c r="R14" s="1"/>
    </row>
    <row r="15" spans="2:18" ht="15">
      <c r="B15" s="18" t="s">
        <v>33</v>
      </c>
      <c r="C15" s="14"/>
      <c r="D15" s="14"/>
      <c r="E15" s="14"/>
      <c r="F15" s="14"/>
      <c r="G15" s="19"/>
      <c r="R15" s="1"/>
    </row>
    <row r="16" spans="2:18" ht="15.75" thickBot="1">
      <c r="B16" s="52" t="s">
        <v>14</v>
      </c>
      <c r="C16" s="53"/>
      <c r="D16" s="53"/>
      <c r="E16" s="53"/>
      <c r="F16" s="53"/>
      <c r="G16" s="54"/>
      <c r="R16" s="1"/>
    </row>
    <row r="18" spans="1:19" ht="4.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0"/>
      <c r="S18" s="30"/>
    </row>
    <row r="20" spans="2:9" ht="15">
      <c r="B20" s="12"/>
      <c r="C20" s="12"/>
      <c r="D20" s="12"/>
      <c r="E20" s="12"/>
      <c r="F20" s="12"/>
      <c r="G20" s="12"/>
      <c r="I20" s="12" t="s">
        <v>16</v>
      </c>
    </row>
    <row r="21" ht="15">
      <c r="I21" s="12" t="s">
        <v>51</v>
      </c>
    </row>
    <row r="22" spans="3:9" ht="15">
      <c r="C22" s="2" t="s">
        <v>26</v>
      </c>
      <c r="I22" s="12" t="s">
        <v>18</v>
      </c>
    </row>
    <row r="23" spans="5:12" ht="15">
      <c r="E23" s="20" t="s">
        <v>38</v>
      </c>
      <c r="L23" s="20" t="s">
        <v>38</v>
      </c>
    </row>
    <row r="24" spans="3:14" ht="15">
      <c r="C24" s="20" t="s">
        <v>4</v>
      </c>
      <c r="D24" s="1" t="s">
        <v>34</v>
      </c>
      <c r="E24" s="1" t="s">
        <v>35</v>
      </c>
      <c r="F24" s="1" t="s">
        <v>36</v>
      </c>
      <c r="G24" s="1" t="s">
        <v>37</v>
      </c>
      <c r="I24" s="12" t="s">
        <v>2</v>
      </c>
      <c r="K24" s="1" t="s">
        <v>34</v>
      </c>
      <c r="L24" s="1" t="s">
        <v>35</v>
      </c>
      <c r="M24" s="1" t="s">
        <v>36</v>
      </c>
      <c r="N24" s="1" t="s">
        <v>37</v>
      </c>
    </row>
    <row r="25" spans="1:14" ht="15">
      <c r="A25" s="12" t="s">
        <v>39</v>
      </c>
      <c r="B25" s="20" t="s">
        <v>10</v>
      </c>
      <c r="C25" s="1">
        <f>SUM(D25:G25)</f>
        <v>500</v>
      </c>
      <c r="D25" s="22">
        <f>D5</f>
        <v>110</v>
      </c>
      <c r="E25" s="23">
        <f>E5</f>
        <v>100</v>
      </c>
      <c r="F25" s="23">
        <v>130</v>
      </c>
      <c r="G25" s="24">
        <v>160</v>
      </c>
      <c r="I25" s="20" t="s">
        <v>5</v>
      </c>
      <c r="J25" s="1" t="s">
        <v>28</v>
      </c>
      <c r="K25" s="13">
        <v>150</v>
      </c>
      <c r="L25" s="13">
        <v>130</v>
      </c>
      <c r="M25" s="13">
        <v>130</v>
      </c>
      <c r="N25" s="13">
        <v>90</v>
      </c>
    </row>
    <row r="26" spans="4:14" ht="15.75" thickBot="1">
      <c r="D26" s="37"/>
      <c r="E26" s="7"/>
      <c r="F26" s="7"/>
      <c r="G26" s="38"/>
      <c r="I26" s="20" t="s">
        <v>11</v>
      </c>
      <c r="K26" s="1">
        <v>32</v>
      </c>
      <c r="L26" s="1">
        <v>32</v>
      </c>
      <c r="M26" s="1">
        <v>20</v>
      </c>
      <c r="N26" s="1">
        <v>16</v>
      </c>
    </row>
    <row r="27" spans="2:14" ht="15">
      <c r="B27" s="20" t="s">
        <v>11</v>
      </c>
      <c r="C27" s="1">
        <f>SUM(D27:G27)</f>
        <v>100</v>
      </c>
      <c r="D27" s="37">
        <f>D7</f>
        <v>12</v>
      </c>
      <c r="E27" s="7">
        <f>E7</f>
        <v>16</v>
      </c>
      <c r="F27" s="7">
        <f>F7</f>
        <v>28</v>
      </c>
      <c r="G27" s="38">
        <f>G7</f>
        <v>44</v>
      </c>
      <c r="I27" s="20" t="s">
        <v>0</v>
      </c>
      <c r="K27" s="3">
        <f>K26/K25</f>
        <v>0.21333333333333335</v>
      </c>
      <c r="L27" s="4">
        <f>L26/L25</f>
        <v>0.24615384615384617</v>
      </c>
      <c r="M27" s="4">
        <f>M26/M25</f>
        <v>0.15384615384615385</v>
      </c>
      <c r="N27" s="5">
        <f>N26/N25</f>
        <v>0.17777777777777778</v>
      </c>
    </row>
    <row r="28" spans="2:14" ht="15">
      <c r="B28" s="20" t="s">
        <v>0</v>
      </c>
      <c r="C28" s="1">
        <f>C27/C25</f>
        <v>0.2</v>
      </c>
      <c r="D28" s="40">
        <f>D27/D25</f>
        <v>0.10909090909090909</v>
      </c>
      <c r="E28" s="41">
        <f>E27/E25</f>
        <v>0.16</v>
      </c>
      <c r="F28" s="41">
        <f>F27/F25</f>
        <v>0.2153846153846154</v>
      </c>
      <c r="G28" s="42">
        <f>G27/G25</f>
        <v>0.275</v>
      </c>
      <c r="I28" s="63" t="s">
        <v>41</v>
      </c>
      <c r="J28" s="64" t="s">
        <v>20</v>
      </c>
      <c r="K28" s="65">
        <v>76</v>
      </c>
      <c r="L28" s="66">
        <v>60</v>
      </c>
      <c r="M28" s="66">
        <v>50</v>
      </c>
      <c r="N28" s="67">
        <v>30</v>
      </c>
    </row>
    <row r="29" spans="1:14" ht="15.75" thickBot="1">
      <c r="A29" s="12" t="s">
        <v>40</v>
      </c>
      <c r="B29" s="20" t="s">
        <v>10</v>
      </c>
      <c r="C29" s="1">
        <f>SUM(D29:G29)</f>
        <v>500</v>
      </c>
      <c r="D29" s="6">
        <f>D9</f>
        <v>150</v>
      </c>
      <c r="E29" s="7">
        <v>130</v>
      </c>
      <c r="F29" s="7">
        <v>130</v>
      </c>
      <c r="G29" s="8">
        <v>90</v>
      </c>
      <c r="I29" s="68" t="s">
        <v>11</v>
      </c>
      <c r="J29" s="14"/>
      <c r="K29" s="27">
        <v>12</v>
      </c>
      <c r="L29" s="14">
        <v>12</v>
      </c>
      <c r="M29" s="14">
        <v>6</v>
      </c>
      <c r="N29" s="28">
        <v>6</v>
      </c>
    </row>
    <row r="30" spans="4:14" ht="15">
      <c r="D30" s="6"/>
      <c r="E30" s="7"/>
      <c r="F30" s="7"/>
      <c r="G30" s="8"/>
      <c r="I30" s="69" t="s">
        <v>0</v>
      </c>
      <c r="J30" s="70"/>
      <c r="K30" s="71">
        <f>K29/K28</f>
        <v>0.15789473684210525</v>
      </c>
      <c r="L30" s="72">
        <f>L29/L28</f>
        <v>0.2</v>
      </c>
      <c r="M30" s="72">
        <f>M29/M28</f>
        <v>0.12</v>
      </c>
      <c r="N30" s="73">
        <f>N29/N28</f>
        <v>0.2</v>
      </c>
    </row>
    <row r="31" spans="2:14" ht="15">
      <c r="B31" s="20" t="s">
        <v>11</v>
      </c>
      <c r="C31" s="1">
        <f>SUM(D31:G31)</f>
        <v>100</v>
      </c>
      <c r="D31" s="6">
        <f>D11</f>
        <v>32</v>
      </c>
      <c r="E31" s="7">
        <f>E11</f>
        <v>32</v>
      </c>
      <c r="F31" s="7">
        <f>F11</f>
        <v>20</v>
      </c>
      <c r="G31" s="8">
        <f>G11</f>
        <v>16</v>
      </c>
      <c r="I31" s="63" t="s">
        <v>41</v>
      </c>
      <c r="J31" s="14" t="s">
        <v>21</v>
      </c>
      <c r="K31" s="65">
        <v>74</v>
      </c>
      <c r="L31" s="66">
        <v>70</v>
      </c>
      <c r="M31" s="66">
        <v>80</v>
      </c>
      <c r="N31" s="67">
        <v>60</v>
      </c>
    </row>
    <row r="32" spans="2:14" ht="15.75" thickBot="1">
      <c r="B32" s="20" t="s">
        <v>0</v>
      </c>
      <c r="C32" s="1">
        <f>125/C29</f>
        <v>0.25</v>
      </c>
      <c r="D32" s="9">
        <f>D31/D29</f>
        <v>0.21333333333333335</v>
      </c>
      <c r="E32" s="10">
        <f>E31/E29</f>
        <v>0.24615384615384617</v>
      </c>
      <c r="F32" s="10">
        <f>F31/F29</f>
        <v>0.15384615384615385</v>
      </c>
      <c r="G32" s="11">
        <f>G31/G29</f>
        <v>0.17777777777777778</v>
      </c>
      <c r="I32" s="68" t="s">
        <v>11</v>
      </c>
      <c r="J32" s="14"/>
      <c r="K32" s="27">
        <v>20</v>
      </c>
      <c r="L32" s="14">
        <v>20</v>
      </c>
      <c r="M32" s="14">
        <v>14</v>
      </c>
      <c r="N32" s="28">
        <v>10</v>
      </c>
    </row>
    <row r="33" spans="9:14" ht="15">
      <c r="I33" s="69" t="s">
        <v>0</v>
      </c>
      <c r="J33" s="70"/>
      <c r="K33" s="71">
        <f>K32/K31</f>
        <v>0.2702702702702703</v>
      </c>
      <c r="L33" s="72">
        <f>L32/L31</f>
        <v>0.2857142857142857</v>
      </c>
      <c r="M33" s="72">
        <f>M32/M31</f>
        <v>0.175</v>
      </c>
      <c r="N33" s="73">
        <f>N32/N31</f>
        <v>0.16666666666666666</v>
      </c>
    </row>
    <row r="36" spans="1:19" ht="4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30"/>
    </row>
    <row r="37" spans="1:19" ht="1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2"/>
      <c r="S37" s="32"/>
    </row>
    <row r="38" ht="15">
      <c r="I38" s="12" t="s">
        <v>16</v>
      </c>
    </row>
    <row r="39" ht="15">
      <c r="I39" s="12" t="s">
        <v>56</v>
      </c>
    </row>
    <row r="40" spans="3:9" ht="15">
      <c r="C40" s="2" t="s">
        <v>23</v>
      </c>
      <c r="I40" s="13" t="s">
        <v>47</v>
      </c>
    </row>
    <row r="41" spans="5:9" ht="15">
      <c r="E41" s="20" t="s">
        <v>38</v>
      </c>
      <c r="I41" s="12"/>
    </row>
    <row r="42" spans="3:7" ht="15.75" thickBot="1">
      <c r="C42" s="20" t="s">
        <v>4</v>
      </c>
      <c r="D42" s="1" t="s">
        <v>34</v>
      </c>
      <c r="E42" s="1" t="s">
        <v>35</v>
      </c>
      <c r="F42" s="1" t="s">
        <v>36</v>
      </c>
      <c r="G42" s="1" t="s">
        <v>37</v>
      </c>
    </row>
    <row r="43" spans="1:7" ht="15">
      <c r="A43" s="12" t="s">
        <v>39</v>
      </c>
      <c r="B43" s="20" t="s">
        <v>10</v>
      </c>
      <c r="C43" s="1">
        <f>SUM(D43:G43)</f>
        <v>500</v>
      </c>
      <c r="D43" s="3">
        <v>110</v>
      </c>
      <c r="E43" s="4">
        <v>100</v>
      </c>
      <c r="F43" s="4">
        <v>130</v>
      </c>
      <c r="G43" s="5">
        <v>160</v>
      </c>
    </row>
    <row r="44" spans="4:7" ht="15">
      <c r="D44" s="6"/>
      <c r="E44" s="7"/>
      <c r="F44" s="7"/>
      <c r="G44" s="8"/>
    </row>
    <row r="45" spans="2:7" ht="15">
      <c r="B45" s="20" t="s">
        <v>11</v>
      </c>
      <c r="C45" s="1">
        <f>SUM(D45:G45)</f>
        <v>100</v>
      </c>
      <c r="D45" s="6">
        <v>12</v>
      </c>
      <c r="E45" s="7">
        <v>16</v>
      </c>
      <c r="F45" s="7">
        <v>28</v>
      </c>
      <c r="G45" s="8">
        <v>44</v>
      </c>
    </row>
    <row r="46" spans="2:7" ht="15">
      <c r="B46" s="20" t="s">
        <v>0</v>
      </c>
      <c r="C46" s="1">
        <f>C45/C43</f>
        <v>0.2</v>
      </c>
      <c r="D46" s="6">
        <f>D45/D43</f>
        <v>0.10909090909090909</v>
      </c>
      <c r="E46" s="7">
        <f>E45/E43</f>
        <v>0.16</v>
      </c>
      <c r="F46" s="7">
        <f>F45/F43</f>
        <v>0.2153846153846154</v>
      </c>
      <c r="G46" s="8">
        <f>G45/G43</f>
        <v>0.275</v>
      </c>
    </row>
    <row r="47" spans="2:8" ht="15">
      <c r="B47" s="20" t="s">
        <v>22</v>
      </c>
      <c r="D47" s="57">
        <f>D46/3</f>
        <v>0.03636363636363636</v>
      </c>
      <c r="E47" s="58">
        <f>E46/3</f>
        <v>0.05333333333333334</v>
      </c>
      <c r="F47" s="58">
        <f>F46/3</f>
        <v>0.0717948717948718</v>
      </c>
      <c r="G47" s="59">
        <f>G46/3</f>
        <v>0.09166666666666667</v>
      </c>
      <c r="H47" s="12" t="s">
        <v>27</v>
      </c>
    </row>
    <row r="48" spans="1:7" ht="15">
      <c r="A48" s="12" t="s">
        <v>42</v>
      </c>
      <c r="B48" s="12"/>
      <c r="D48" s="22"/>
      <c r="E48" s="23"/>
      <c r="F48" s="23"/>
      <c r="G48" s="24"/>
    </row>
    <row r="49" spans="2:7" ht="15">
      <c r="B49" s="20" t="s">
        <v>10</v>
      </c>
      <c r="C49" s="1">
        <f>SUM(D49:G49)</f>
        <v>216</v>
      </c>
      <c r="D49" s="25">
        <v>76</v>
      </c>
      <c r="E49" s="13">
        <v>60</v>
      </c>
      <c r="F49" s="13">
        <v>50</v>
      </c>
      <c r="G49" s="26">
        <v>30</v>
      </c>
    </row>
    <row r="50" spans="2:7" ht="15">
      <c r="B50" s="20" t="s">
        <v>11</v>
      </c>
      <c r="C50" s="1">
        <f>SUM(D50:G50)</f>
        <v>36</v>
      </c>
      <c r="D50" s="27">
        <v>12</v>
      </c>
      <c r="E50" s="14">
        <v>12</v>
      </c>
      <c r="F50" s="14">
        <v>6</v>
      </c>
      <c r="G50" s="28">
        <v>6</v>
      </c>
    </row>
    <row r="51" spans="2:7" ht="15">
      <c r="B51" s="29" t="s">
        <v>0</v>
      </c>
      <c r="C51" s="21">
        <f>C50/C49</f>
        <v>0.16666666666666666</v>
      </c>
      <c r="D51" s="27">
        <f>D50/D49</f>
        <v>0.15789473684210525</v>
      </c>
      <c r="E51" s="14">
        <f>E50/E49</f>
        <v>0.2</v>
      </c>
      <c r="F51" s="14">
        <f>F50/F49</f>
        <v>0.12</v>
      </c>
      <c r="G51" s="28">
        <f>G50/G49</f>
        <v>0.2</v>
      </c>
    </row>
    <row r="52" spans="2:8" ht="15">
      <c r="B52" s="20" t="s">
        <v>22</v>
      </c>
      <c r="C52" s="21"/>
      <c r="D52" s="60">
        <v>0.15789473684210525</v>
      </c>
      <c r="E52" s="61">
        <v>0.2</v>
      </c>
      <c r="F52" s="61">
        <v>0.12</v>
      </c>
      <c r="G52" s="62">
        <v>0.2</v>
      </c>
      <c r="H52" s="12" t="s">
        <v>27</v>
      </c>
    </row>
    <row r="53" spans="2:7" ht="15">
      <c r="B53" s="21"/>
      <c r="C53" s="21"/>
      <c r="D53" s="21"/>
      <c r="E53" s="21"/>
      <c r="F53" s="21"/>
      <c r="G53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9"/>
  <sheetViews>
    <sheetView zoomScalePageLayoutView="0" workbookViewId="0" topLeftCell="A13">
      <selection activeCell="S51" sqref="S51"/>
    </sheetView>
  </sheetViews>
  <sheetFormatPr defaultColWidth="8.8515625" defaultRowHeight="15"/>
  <cols>
    <col min="1" max="1" width="21.421875" style="0" customWidth="1"/>
    <col min="2" max="2" width="8.8515625" style="0" customWidth="1"/>
    <col min="3" max="3" width="12.7109375" style="0" customWidth="1"/>
    <col min="4" max="4" width="7.28125" style="0" customWidth="1"/>
    <col min="5" max="5" width="6.8515625" style="0" customWidth="1"/>
    <col min="6" max="6" width="7.140625" style="0" customWidth="1"/>
    <col min="7" max="7" width="6.7109375" style="0" customWidth="1"/>
    <col min="8" max="9" width="8.8515625" style="0" customWidth="1"/>
    <col min="10" max="10" width="18.140625" style="0" customWidth="1"/>
  </cols>
  <sheetData>
    <row r="2" spans="2:17" ht="15">
      <c r="B2" s="1"/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">
      <c r="B3" s="1"/>
      <c r="C3" s="2"/>
      <c r="D3" s="1"/>
      <c r="E3" s="20" t="s">
        <v>38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5">
      <c r="B4" s="1"/>
      <c r="C4" s="20" t="s">
        <v>4</v>
      </c>
      <c r="D4" s="1" t="s">
        <v>34</v>
      </c>
      <c r="E4" s="1" t="s">
        <v>35</v>
      </c>
      <c r="F4" s="1" t="s">
        <v>36</v>
      </c>
      <c r="G4" s="1" t="s">
        <v>37</v>
      </c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2" t="s">
        <v>39</v>
      </c>
      <c r="B5" s="20" t="s">
        <v>10</v>
      </c>
      <c r="C5" s="1">
        <v>500</v>
      </c>
      <c r="D5" s="22">
        <v>110</v>
      </c>
      <c r="E5" s="23">
        <v>100</v>
      </c>
      <c r="F5" s="23">
        <v>130</v>
      </c>
      <c r="G5" s="24">
        <v>160</v>
      </c>
      <c r="H5" s="1"/>
      <c r="I5" s="12" t="s">
        <v>12</v>
      </c>
      <c r="J5" s="1"/>
      <c r="K5" s="1"/>
      <c r="L5" s="1"/>
      <c r="M5" s="1"/>
      <c r="N5" s="1"/>
      <c r="O5" s="1"/>
      <c r="P5" s="1"/>
      <c r="Q5" s="1"/>
    </row>
    <row r="6" spans="4:17" ht="15">
      <c r="D6" s="37"/>
      <c r="E6" s="7"/>
      <c r="F6" s="7"/>
      <c r="G6" s="38"/>
      <c r="H6" s="1"/>
      <c r="I6" s="12" t="s">
        <v>13</v>
      </c>
      <c r="J6" s="1"/>
      <c r="K6" s="1"/>
      <c r="L6" s="1"/>
      <c r="M6" s="1"/>
      <c r="N6" s="1"/>
      <c r="O6" s="1"/>
      <c r="P6" s="1"/>
      <c r="Q6" s="1"/>
    </row>
    <row r="7" spans="2:17" ht="15">
      <c r="B7" s="20" t="s">
        <v>11</v>
      </c>
      <c r="C7" s="1">
        <v>100</v>
      </c>
      <c r="D7" s="37">
        <v>12</v>
      </c>
      <c r="E7" s="7">
        <v>16</v>
      </c>
      <c r="F7" s="7">
        <v>28</v>
      </c>
      <c r="G7" s="38">
        <v>44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5">
      <c r="B8" s="20" t="s">
        <v>0</v>
      </c>
      <c r="C8" s="1">
        <f>C7/C5</f>
        <v>0.2</v>
      </c>
      <c r="D8" s="40">
        <f>D7/D5</f>
        <v>0.10909090909090909</v>
      </c>
      <c r="E8" s="41">
        <f>E7/E5</f>
        <v>0.16</v>
      </c>
      <c r="F8" s="41">
        <f>F7/F5</f>
        <v>0.2153846153846154</v>
      </c>
      <c r="G8" s="42">
        <f>G7/G5</f>
        <v>0.275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12" t="s">
        <v>40</v>
      </c>
      <c r="B9" s="20" t="s">
        <v>10</v>
      </c>
      <c r="C9" s="1">
        <f>SUM(D9:G9)</f>
        <v>500</v>
      </c>
      <c r="D9" s="6">
        <v>150</v>
      </c>
      <c r="E9" s="7">
        <v>130</v>
      </c>
      <c r="F9" s="7">
        <v>130</v>
      </c>
      <c r="G9" s="8">
        <v>90</v>
      </c>
      <c r="H9" s="1"/>
      <c r="I9" s="74" t="s">
        <v>54</v>
      </c>
      <c r="J9" s="75"/>
      <c r="K9" s="75"/>
      <c r="L9" s="75"/>
      <c r="M9" s="75"/>
      <c r="N9" s="64"/>
      <c r="O9" s="76"/>
      <c r="P9" s="1"/>
      <c r="Q9" s="1"/>
    </row>
    <row r="10" spans="4:17" ht="15">
      <c r="D10" s="6"/>
      <c r="E10" s="7"/>
      <c r="F10" s="7"/>
      <c r="G10" s="8"/>
      <c r="H10" s="1"/>
      <c r="I10" s="77"/>
      <c r="J10" s="70"/>
      <c r="K10" s="70"/>
      <c r="L10" s="70"/>
      <c r="M10" s="70"/>
      <c r="N10" s="70"/>
      <c r="O10" s="78"/>
      <c r="P10" s="1"/>
      <c r="Q10" s="1"/>
    </row>
    <row r="11" spans="2:17" ht="15">
      <c r="B11" s="20" t="s">
        <v>11</v>
      </c>
      <c r="C11" s="1">
        <f>SUM(D11:G11)</f>
        <v>100</v>
      </c>
      <c r="D11" s="6">
        <v>32</v>
      </c>
      <c r="E11" s="7">
        <v>32</v>
      </c>
      <c r="F11" s="7">
        <v>20</v>
      </c>
      <c r="G11" s="8">
        <v>16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5.75" thickBot="1">
      <c r="B12" s="20" t="s">
        <v>0</v>
      </c>
      <c r="C12" s="1">
        <f>C11/C9</f>
        <v>0.2</v>
      </c>
      <c r="D12" s="9">
        <f>D11/D9</f>
        <v>0.21333333333333335</v>
      </c>
      <c r="E12" s="10">
        <f>E11/E9</f>
        <v>0.24615384615384617</v>
      </c>
      <c r="F12" s="10">
        <f>F11/F9</f>
        <v>0.15384615384615385</v>
      </c>
      <c r="G12" s="11">
        <f>G11/G9</f>
        <v>0.17777777777777778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6" ht="15">
      <c r="B14" s="49" t="s">
        <v>15</v>
      </c>
      <c r="C14" s="50"/>
      <c r="D14" s="50"/>
      <c r="E14" s="5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5">
      <c r="B15" s="18" t="s">
        <v>29</v>
      </c>
      <c r="C15" s="14"/>
      <c r="D15" s="14"/>
      <c r="E15" s="2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15.75" thickBot="1">
      <c r="B16" s="52" t="s">
        <v>53</v>
      </c>
      <c r="C16" s="53"/>
      <c r="D16" s="53"/>
      <c r="E16" s="5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7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9" ht="6" customHeight="1">
      <c r="A18" s="30"/>
      <c r="B18" s="33"/>
      <c r="C18" s="33"/>
      <c r="D18" s="33"/>
      <c r="E18" s="33"/>
      <c r="F18" s="33"/>
      <c r="G18" s="3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0"/>
      <c r="S18" s="30"/>
    </row>
    <row r="19" spans="2:17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5">
      <c r="B20" s="1"/>
      <c r="C20" s="1"/>
      <c r="D20" s="1"/>
      <c r="E20" s="1"/>
      <c r="F20" s="1"/>
      <c r="G20" s="1"/>
      <c r="H20" s="1"/>
      <c r="I20" s="13" t="s">
        <v>16</v>
      </c>
      <c r="J20" s="7"/>
      <c r="K20" s="7"/>
      <c r="L20" s="7"/>
      <c r="M20" s="7"/>
      <c r="N20" s="7"/>
      <c r="O20" s="1"/>
      <c r="P20" s="1"/>
      <c r="Q20" s="1"/>
    </row>
    <row r="21" spans="2:17" ht="15">
      <c r="B21" s="1"/>
      <c r="C21" s="1"/>
      <c r="D21" s="1"/>
      <c r="E21" s="1"/>
      <c r="F21" s="1"/>
      <c r="G21" s="1"/>
      <c r="H21" s="1"/>
      <c r="I21" s="13" t="s">
        <v>51</v>
      </c>
      <c r="J21" s="7"/>
      <c r="K21" s="7"/>
      <c r="L21" s="7"/>
      <c r="M21" s="7"/>
      <c r="N21" s="7"/>
      <c r="O21" s="1"/>
      <c r="P21" s="1"/>
      <c r="Q21" s="1"/>
    </row>
    <row r="22" spans="2:17" ht="15">
      <c r="B22" s="1"/>
      <c r="C22" s="2" t="s">
        <v>26</v>
      </c>
      <c r="D22" s="1"/>
      <c r="E22" s="1"/>
      <c r="F22" s="1"/>
      <c r="G22" s="1"/>
      <c r="H22" s="1"/>
      <c r="I22" s="13" t="s">
        <v>18</v>
      </c>
      <c r="J22" s="7"/>
      <c r="K22" s="7"/>
      <c r="L22" s="7"/>
      <c r="M22" s="7"/>
      <c r="N22" s="7"/>
      <c r="O22" s="1"/>
      <c r="P22" s="1"/>
      <c r="Q22" s="1"/>
    </row>
    <row r="23" spans="2:17" ht="15">
      <c r="B23" s="1"/>
      <c r="C23" s="1"/>
      <c r="D23" s="1"/>
      <c r="E23" s="20" t="s">
        <v>38</v>
      </c>
      <c r="F23" s="1"/>
      <c r="G23" s="1"/>
      <c r="H23" s="1"/>
      <c r="J23" s="1"/>
      <c r="K23" s="1"/>
      <c r="L23" s="20" t="s">
        <v>38</v>
      </c>
      <c r="M23" s="1"/>
      <c r="N23" s="1"/>
      <c r="O23" s="1"/>
      <c r="P23" s="1"/>
      <c r="Q23" s="1"/>
    </row>
    <row r="24" spans="2:17" ht="15">
      <c r="B24" s="1"/>
      <c r="C24" s="20" t="s">
        <v>4</v>
      </c>
      <c r="D24" s="1" t="s">
        <v>34</v>
      </c>
      <c r="E24" s="1" t="s">
        <v>35</v>
      </c>
      <c r="F24" s="1" t="s">
        <v>36</v>
      </c>
      <c r="G24" s="1" t="s">
        <v>37</v>
      </c>
      <c r="H24" s="1"/>
      <c r="I24" s="12" t="s">
        <v>2</v>
      </c>
      <c r="J24" s="1" t="s">
        <v>6</v>
      </c>
      <c r="K24" s="1" t="s">
        <v>34</v>
      </c>
      <c r="L24" s="1" t="s">
        <v>35</v>
      </c>
      <c r="M24" s="1" t="s">
        <v>36</v>
      </c>
      <c r="N24" s="1" t="s">
        <v>37</v>
      </c>
      <c r="O24" s="1"/>
      <c r="P24" s="1"/>
      <c r="Q24" s="1"/>
    </row>
    <row r="25" spans="1:17" ht="15">
      <c r="A25" s="12" t="s">
        <v>39</v>
      </c>
      <c r="B25" s="20" t="s">
        <v>10</v>
      </c>
      <c r="C25" s="1">
        <v>500</v>
      </c>
      <c r="D25" s="22">
        <f>D5</f>
        <v>110</v>
      </c>
      <c r="E25" s="23">
        <f>E5</f>
        <v>100</v>
      </c>
      <c r="F25" s="23">
        <v>130</v>
      </c>
      <c r="G25" s="24">
        <v>160</v>
      </c>
      <c r="H25" s="1"/>
      <c r="I25" s="20" t="s">
        <v>5</v>
      </c>
      <c r="J25" s="1" t="s">
        <v>30</v>
      </c>
      <c r="K25" s="13">
        <v>150</v>
      </c>
      <c r="L25" s="13">
        <v>130</v>
      </c>
      <c r="M25" s="13">
        <v>130</v>
      </c>
      <c r="N25" s="13">
        <v>90</v>
      </c>
      <c r="O25" s="1"/>
      <c r="P25" s="1"/>
      <c r="Q25" s="1"/>
    </row>
    <row r="26" spans="4:17" ht="15.75" thickBot="1">
      <c r="D26" s="37"/>
      <c r="E26" s="7"/>
      <c r="F26" s="7"/>
      <c r="G26" s="38"/>
      <c r="H26" s="1"/>
      <c r="I26" s="20" t="s">
        <v>11</v>
      </c>
      <c r="J26" s="1"/>
      <c r="K26" s="1">
        <v>32</v>
      </c>
      <c r="L26" s="1">
        <v>32</v>
      </c>
      <c r="M26" s="1">
        <v>20</v>
      </c>
      <c r="N26" s="1">
        <v>16</v>
      </c>
      <c r="O26" s="1" t="s">
        <v>8</v>
      </c>
      <c r="P26" s="1"/>
      <c r="Q26" s="1"/>
    </row>
    <row r="27" spans="2:17" ht="15">
      <c r="B27" s="20" t="s">
        <v>11</v>
      </c>
      <c r="C27" s="1">
        <v>100</v>
      </c>
      <c r="D27" s="37">
        <f>D7</f>
        <v>12</v>
      </c>
      <c r="E27" s="7">
        <f>E7</f>
        <v>16</v>
      </c>
      <c r="F27" s="7">
        <f>F7</f>
        <v>28</v>
      </c>
      <c r="G27" s="38">
        <f>G7</f>
        <v>44</v>
      </c>
      <c r="H27" s="1"/>
      <c r="I27" s="20" t="s">
        <v>0</v>
      </c>
      <c r="J27" s="1"/>
      <c r="K27" s="3">
        <f>K26/K25</f>
        <v>0.21333333333333335</v>
      </c>
      <c r="L27" s="4">
        <f>L26/L25</f>
        <v>0.24615384615384617</v>
      </c>
      <c r="M27" s="4">
        <f>M26/M25</f>
        <v>0.15384615384615385</v>
      </c>
      <c r="N27" s="5">
        <f>N26/N25</f>
        <v>0.17777777777777778</v>
      </c>
      <c r="O27" s="1" t="s">
        <v>9</v>
      </c>
      <c r="P27" s="1"/>
      <c r="Q27" s="1"/>
    </row>
    <row r="28" spans="2:17" ht="15">
      <c r="B28" s="20" t="s">
        <v>0</v>
      </c>
      <c r="C28" s="1">
        <f>C27/C25</f>
        <v>0.2</v>
      </c>
      <c r="D28" s="40">
        <f>D27/D25</f>
        <v>0.10909090909090909</v>
      </c>
      <c r="E28" s="41">
        <f>E27/E25</f>
        <v>0.16</v>
      </c>
      <c r="F28" s="41">
        <f>F27/F25</f>
        <v>0.2153846153846154</v>
      </c>
      <c r="G28" s="42">
        <f>G27/G25</f>
        <v>0.275</v>
      </c>
      <c r="H28" s="1"/>
      <c r="I28" s="43" t="s">
        <v>41</v>
      </c>
      <c r="J28" s="1" t="s">
        <v>19</v>
      </c>
      <c r="K28" s="39">
        <v>76</v>
      </c>
      <c r="L28" s="44">
        <v>60</v>
      </c>
      <c r="M28" s="44">
        <v>50</v>
      </c>
      <c r="N28" s="45">
        <v>30</v>
      </c>
      <c r="O28" s="1"/>
      <c r="P28" s="1"/>
      <c r="Q28" s="1"/>
    </row>
    <row r="29" spans="1:17" ht="15.75" thickBot="1">
      <c r="A29" s="12" t="s">
        <v>40</v>
      </c>
      <c r="B29" s="20" t="s">
        <v>10</v>
      </c>
      <c r="C29" s="1">
        <f>SUM(D29:G29)</f>
        <v>500</v>
      </c>
      <c r="D29" s="6">
        <f>D9</f>
        <v>150</v>
      </c>
      <c r="E29" s="7">
        <v>130</v>
      </c>
      <c r="F29" s="7">
        <v>130</v>
      </c>
      <c r="G29" s="8">
        <v>90</v>
      </c>
      <c r="H29" s="1"/>
      <c r="I29" s="20" t="s">
        <v>11</v>
      </c>
      <c r="J29" s="1"/>
      <c r="K29" s="27">
        <v>12</v>
      </c>
      <c r="L29" s="14">
        <v>12</v>
      </c>
      <c r="M29" s="14">
        <v>6</v>
      </c>
      <c r="N29" s="28">
        <v>6</v>
      </c>
      <c r="O29" s="1"/>
      <c r="P29" s="1"/>
      <c r="Q29" s="1"/>
    </row>
    <row r="30" spans="4:17" ht="15">
      <c r="D30" s="6"/>
      <c r="E30" s="7"/>
      <c r="F30" s="7"/>
      <c r="G30" s="8"/>
      <c r="H30" s="1"/>
      <c r="I30" s="20" t="s">
        <v>0</v>
      </c>
      <c r="J30" s="1"/>
      <c r="K30" s="46">
        <f>K29/K28</f>
        <v>0.15789473684210525</v>
      </c>
      <c r="L30" s="47">
        <f>L29/L28</f>
        <v>0.2</v>
      </c>
      <c r="M30" s="47">
        <f>M29/M28</f>
        <v>0.12</v>
      </c>
      <c r="N30" s="48">
        <f>N29/N28</f>
        <v>0.2</v>
      </c>
      <c r="O30" s="1"/>
      <c r="P30" s="1"/>
      <c r="Q30" s="1"/>
    </row>
    <row r="31" spans="2:17" ht="15">
      <c r="B31" s="20" t="s">
        <v>11</v>
      </c>
      <c r="C31" s="1">
        <f>SUM(D31:G31)</f>
        <v>100</v>
      </c>
      <c r="D31" s="6">
        <f>D11</f>
        <v>32</v>
      </c>
      <c r="E31" s="7">
        <f>E11</f>
        <v>32</v>
      </c>
      <c r="F31" s="7">
        <f>F11</f>
        <v>20</v>
      </c>
      <c r="G31" s="8">
        <f>G11</f>
        <v>16</v>
      </c>
      <c r="H31" s="1"/>
      <c r="I31" s="43" t="s">
        <v>41</v>
      </c>
      <c r="J31" s="1" t="s">
        <v>31</v>
      </c>
      <c r="K31" s="39">
        <f>150-76</f>
        <v>74</v>
      </c>
      <c r="L31" s="44">
        <f>130-60</f>
        <v>70</v>
      </c>
      <c r="M31" s="44">
        <v>80</v>
      </c>
      <c r="N31" s="45">
        <v>60</v>
      </c>
      <c r="O31" s="1"/>
      <c r="P31" s="1"/>
      <c r="Q31" s="1"/>
    </row>
    <row r="32" spans="2:17" ht="15.75" thickBot="1">
      <c r="B32" s="20" t="s">
        <v>0</v>
      </c>
      <c r="C32" s="1">
        <f>C31/C29</f>
        <v>0.2</v>
      </c>
      <c r="D32" s="9">
        <f>D31/D29</f>
        <v>0.21333333333333335</v>
      </c>
      <c r="E32" s="10">
        <f>E31/E29</f>
        <v>0.24615384615384617</v>
      </c>
      <c r="F32" s="10">
        <f>F31/F29</f>
        <v>0.15384615384615385</v>
      </c>
      <c r="G32" s="11">
        <f>G31/G29</f>
        <v>0.17777777777777778</v>
      </c>
      <c r="H32" s="1"/>
      <c r="I32" s="20" t="s">
        <v>11</v>
      </c>
      <c r="J32" s="1"/>
      <c r="K32" s="37">
        <v>20</v>
      </c>
      <c r="L32" s="7">
        <v>20</v>
      </c>
      <c r="M32" s="7">
        <v>14</v>
      </c>
      <c r="N32" s="38">
        <v>10</v>
      </c>
      <c r="O32" s="1"/>
      <c r="P32" s="1"/>
      <c r="Q32" s="1"/>
    </row>
    <row r="33" spans="2:17" ht="15">
      <c r="B33" s="1"/>
      <c r="C33" s="1"/>
      <c r="D33" s="1"/>
      <c r="E33" s="1"/>
      <c r="F33" s="1"/>
      <c r="G33" s="1"/>
      <c r="H33" s="1"/>
      <c r="I33" s="20" t="s">
        <v>0</v>
      </c>
      <c r="J33" s="1"/>
      <c r="K33" s="46">
        <f>K32/K31</f>
        <v>0.2702702702702703</v>
      </c>
      <c r="L33" s="47">
        <f>L32/L31</f>
        <v>0.2857142857142857</v>
      </c>
      <c r="M33" s="47">
        <f>M32/M31</f>
        <v>0.175</v>
      </c>
      <c r="N33" s="48">
        <f>N32/N31</f>
        <v>0.16666666666666666</v>
      </c>
      <c r="O33" s="1"/>
      <c r="P33" s="1"/>
      <c r="Q33" s="1"/>
    </row>
    <row r="34" spans="2:17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9" ht="6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0"/>
      <c r="S36" s="30"/>
    </row>
    <row r="37" spans="2:17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8" ht="15">
      <c r="B38" s="1"/>
      <c r="C38" s="2" t="s">
        <v>23</v>
      </c>
      <c r="D38" s="1"/>
      <c r="E38" s="1"/>
      <c r="F38" s="1"/>
      <c r="G38" s="1"/>
      <c r="H38" s="1"/>
      <c r="I38" s="85" t="s">
        <v>24</v>
      </c>
      <c r="J38" s="14"/>
      <c r="K38" s="14"/>
      <c r="L38" s="14"/>
      <c r="M38" s="14"/>
      <c r="N38" s="14"/>
      <c r="O38" s="14"/>
      <c r="P38" s="14"/>
      <c r="Q38" s="14"/>
      <c r="R38" s="89"/>
    </row>
    <row r="39" spans="2:18" ht="15">
      <c r="B39" s="1"/>
      <c r="D39" s="1"/>
      <c r="E39" s="20" t="s">
        <v>38</v>
      </c>
      <c r="F39" s="1"/>
      <c r="G39" s="1"/>
      <c r="H39" s="1"/>
      <c r="I39" s="85" t="s">
        <v>57</v>
      </c>
      <c r="J39" s="14"/>
      <c r="K39" s="14"/>
      <c r="L39" s="14"/>
      <c r="M39" s="14"/>
      <c r="N39" s="14"/>
      <c r="O39" s="14"/>
      <c r="P39" s="14"/>
      <c r="Q39" s="14"/>
      <c r="R39" s="89"/>
    </row>
    <row r="40" spans="2:18" ht="15.75" thickBot="1">
      <c r="B40" s="1"/>
      <c r="C40" s="1" t="s">
        <v>4</v>
      </c>
      <c r="D40" s="1" t="s">
        <v>34</v>
      </c>
      <c r="E40" s="1" t="s">
        <v>35</v>
      </c>
      <c r="F40" s="1" t="s">
        <v>36</v>
      </c>
      <c r="G40" s="1" t="s">
        <v>37</v>
      </c>
      <c r="H40" s="1"/>
      <c r="I40" s="85" t="s">
        <v>55</v>
      </c>
      <c r="J40" s="14"/>
      <c r="K40" s="14"/>
      <c r="L40" s="14"/>
      <c r="M40" s="14"/>
      <c r="N40" s="14"/>
      <c r="O40" s="14"/>
      <c r="P40" s="14"/>
      <c r="Q40" s="14"/>
      <c r="R40" s="89"/>
    </row>
    <row r="41" spans="1:18" ht="15">
      <c r="A41" s="12" t="s">
        <v>39</v>
      </c>
      <c r="B41" s="20" t="s">
        <v>10</v>
      </c>
      <c r="C41" s="1">
        <f>SUM(D41:G41)</f>
        <v>500</v>
      </c>
      <c r="D41" s="3">
        <v>110</v>
      </c>
      <c r="E41" s="4">
        <v>100</v>
      </c>
      <c r="F41" s="4">
        <v>130</v>
      </c>
      <c r="G41" s="5">
        <v>160</v>
      </c>
      <c r="H41" s="1"/>
      <c r="I41" s="85" t="s">
        <v>58</v>
      </c>
      <c r="J41" s="14"/>
      <c r="K41" s="14"/>
      <c r="L41" s="14"/>
      <c r="M41" s="14"/>
      <c r="N41" s="14"/>
      <c r="O41" s="14"/>
      <c r="P41" s="14"/>
      <c r="Q41" s="14"/>
      <c r="R41" s="89"/>
    </row>
    <row r="42" spans="4:8" ht="15">
      <c r="D42" s="6"/>
      <c r="E42" s="7"/>
      <c r="F42" s="7"/>
      <c r="G42" s="8"/>
      <c r="H42" s="1"/>
    </row>
    <row r="43" spans="2:18" ht="15">
      <c r="B43" s="20" t="s">
        <v>11</v>
      </c>
      <c r="C43" s="1">
        <f>SUM(D43:G43)</f>
        <v>100</v>
      </c>
      <c r="D43" s="6">
        <v>12</v>
      </c>
      <c r="E43" s="7">
        <v>16</v>
      </c>
      <c r="F43" s="7">
        <v>28</v>
      </c>
      <c r="G43" s="8">
        <v>44</v>
      </c>
      <c r="H43" s="1"/>
      <c r="I43" s="87" t="s">
        <v>50</v>
      </c>
      <c r="J43" s="14"/>
      <c r="K43" s="14"/>
      <c r="L43" s="14"/>
      <c r="M43" s="14"/>
      <c r="N43" s="14"/>
      <c r="O43" s="14"/>
      <c r="P43" s="14"/>
      <c r="Q43" s="14"/>
      <c r="R43" s="89"/>
    </row>
    <row r="44" spans="2:18" ht="15">
      <c r="B44" s="20" t="s">
        <v>0</v>
      </c>
      <c r="C44" s="1">
        <f>C43/C41</f>
        <v>0.2</v>
      </c>
      <c r="D44" s="6">
        <f>D43/D41</f>
        <v>0.10909090909090909</v>
      </c>
      <c r="E44" s="7">
        <f>E43/E41</f>
        <v>0.16</v>
      </c>
      <c r="F44" s="7">
        <f>F43/F41</f>
        <v>0.2153846153846154</v>
      </c>
      <c r="G44" s="8">
        <f>G43/G41</f>
        <v>0.275</v>
      </c>
      <c r="H44" s="1"/>
      <c r="I44" s="1"/>
      <c r="J44" s="1"/>
      <c r="K44" s="1"/>
      <c r="L44" s="1"/>
      <c r="M44" s="1"/>
      <c r="N44" s="1"/>
      <c r="O44" s="1"/>
      <c r="P44" s="1"/>
      <c r="Q44" s="14"/>
      <c r="R44" s="89"/>
    </row>
    <row r="45" spans="1:17" ht="15.75" thickBot="1">
      <c r="A45" s="12"/>
      <c r="B45" s="79" t="s">
        <v>22</v>
      </c>
      <c r="C45" s="61"/>
      <c r="D45" s="80">
        <v>0.10909090909090909</v>
      </c>
      <c r="E45" s="61">
        <v>0.16</v>
      </c>
      <c r="F45" s="61">
        <v>0.2153846153846154</v>
      </c>
      <c r="G45" s="62">
        <v>0.275</v>
      </c>
      <c r="H45" s="12" t="s">
        <v>27</v>
      </c>
      <c r="Q45" s="1"/>
    </row>
    <row r="46" spans="1:17" ht="15">
      <c r="A46" s="12" t="s">
        <v>43</v>
      </c>
      <c r="B46" s="20" t="s">
        <v>10</v>
      </c>
      <c r="C46" s="1">
        <f>SUM(D46:G46)</f>
        <v>216</v>
      </c>
      <c r="D46" s="15">
        <v>76</v>
      </c>
      <c r="E46" s="16">
        <v>60</v>
      </c>
      <c r="F46" s="16">
        <v>50</v>
      </c>
      <c r="G46" s="17">
        <v>30</v>
      </c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20" t="s">
        <v>11</v>
      </c>
      <c r="C47" s="1">
        <f>SUM(D47:G47)</f>
        <v>36</v>
      </c>
      <c r="D47" s="18">
        <v>12</v>
      </c>
      <c r="E47" s="14">
        <v>12</v>
      </c>
      <c r="F47" s="14">
        <v>6</v>
      </c>
      <c r="G47" s="19">
        <v>6</v>
      </c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ht="15.75" thickBot="1">
      <c r="B48" s="20" t="s">
        <v>0</v>
      </c>
      <c r="C48" s="1"/>
      <c r="D48" s="9">
        <f>D47/D46</f>
        <v>0.15789473684210525</v>
      </c>
      <c r="E48" s="10">
        <f>E47/E46</f>
        <v>0.2</v>
      </c>
      <c r="F48" s="10">
        <f>F47/F46</f>
        <v>0.12</v>
      </c>
      <c r="G48" s="11">
        <f>G47/G46</f>
        <v>0.2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5">
      <c r="B49" s="79" t="s">
        <v>22</v>
      </c>
      <c r="C49" s="61"/>
      <c r="D49" s="61">
        <f>D48/3</f>
        <v>0.05263157894736842</v>
      </c>
      <c r="E49" s="61">
        <f>E48/3</f>
        <v>0.06666666666666667</v>
      </c>
      <c r="F49" s="61">
        <f>F48/3</f>
        <v>0.04</v>
      </c>
      <c r="G49" s="62">
        <f>G48/3</f>
        <v>0.06666666666666667</v>
      </c>
      <c r="H49" s="12" t="s">
        <v>27</v>
      </c>
      <c r="I49" s="1"/>
      <c r="J49" s="1"/>
      <c r="K49" s="1"/>
      <c r="L49" s="1"/>
      <c r="M49" s="1"/>
      <c r="N49" s="1"/>
      <c r="O49" s="1"/>
      <c r="P49" s="1"/>
      <c r="Q49" s="1"/>
    </row>
    <row r="50" spans="2:17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7" ht="15">
      <c r="B59" s="1"/>
      <c r="C59" s="1"/>
      <c r="D59" s="1"/>
      <c r="E59" s="1"/>
      <c r="F59" s="1"/>
      <c r="G59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4"/>
  <sheetViews>
    <sheetView zoomScalePageLayoutView="0" workbookViewId="0" topLeftCell="A19">
      <selection activeCell="L54" sqref="L54"/>
    </sheetView>
  </sheetViews>
  <sheetFormatPr defaultColWidth="8.8515625" defaultRowHeight="15"/>
  <cols>
    <col min="1" max="1" width="19.7109375" style="0" customWidth="1"/>
    <col min="2" max="2" width="8.8515625" style="0" customWidth="1"/>
    <col min="3" max="3" width="12.00390625" style="0" customWidth="1"/>
    <col min="4" max="4" width="7.140625" style="0" customWidth="1"/>
    <col min="5" max="5" width="6.28125" style="0" customWidth="1"/>
    <col min="6" max="6" width="6.7109375" style="0" customWidth="1"/>
    <col min="7" max="7" width="7.00390625" style="0" customWidth="1"/>
    <col min="8" max="9" width="8.8515625" style="0" customWidth="1"/>
    <col min="10" max="10" width="14.00390625" style="0" customWidth="1"/>
  </cols>
  <sheetData>
    <row r="2" spans="2:16" ht="15">
      <c r="B2" s="1"/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>
      <c r="B3" s="1"/>
      <c r="C3" s="2"/>
      <c r="D3" s="1"/>
      <c r="E3" s="20" t="s">
        <v>38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5.75" thickBot="1">
      <c r="B4" s="1"/>
      <c r="C4" s="20" t="s">
        <v>4</v>
      </c>
      <c r="D4" s="1" t="s">
        <v>34</v>
      </c>
      <c r="E4" s="1" t="s">
        <v>35</v>
      </c>
      <c r="F4" s="1" t="s">
        <v>36</v>
      </c>
      <c r="G4" s="1" t="s">
        <v>37</v>
      </c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82" t="s">
        <v>44</v>
      </c>
      <c r="B5" s="20" t="s">
        <v>10</v>
      </c>
      <c r="C5" s="21">
        <f>SUM(D5:G5)</f>
        <v>500</v>
      </c>
      <c r="D5" s="3">
        <v>110</v>
      </c>
      <c r="E5" s="4">
        <v>100</v>
      </c>
      <c r="F5" s="4">
        <v>130</v>
      </c>
      <c r="G5" s="5">
        <v>160</v>
      </c>
      <c r="H5" s="1"/>
      <c r="I5" s="12" t="s">
        <v>12</v>
      </c>
      <c r="J5" s="1"/>
      <c r="K5" s="1"/>
      <c r="L5" s="1"/>
      <c r="M5" s="1"/>
      <c r="N5" s="1"/>
      <c r="O5" s="1"/>
      <c r="P5" s="1"/>
    </row>
    <row r="6" spans="4:16" ht="15">
      <c r="D6" s="6"/>
      <c r="E6" s="7"/>
      <c r="F6" s="7"/>
      <c r="G6" s="8"/>
      <c r="H6" s="1"/>
      <c r="I6" s="12" t="s">
        <v>13</v>
      </c>
      <c r="J6" s="1"/>
      <c r="K6" s="1"/>
      <c r="L6" s="1"/>
      <c r="M6" s="1"/>
      <c r="N6" s="1"/>
      <c r="O6" s="1"/>
      <c r="P6" s="1"/>
    </row>
    <row r="7" spans="2:16" ht="15">
      <c r="B7" s="20" t="s">
        <v>11</v>
      </c>
      <c r="C7" s="21">
        <f>SUM(D7:G7)</f>
        <v>100</v>
      </c>
      <c r="D7" s="6">
        <v>12</v>
      </c>
      <c r="E7" s="7">
        <v>16</v>
      </c>
      <c r="F7" s="7">
        <v>28</v>
      </c>
      <c r="G7" s="8">
        <v>44</v>
      </c>
      <c r="H7" s="1"/>
      <c r="I7" s="1"/>
      <c r="J7" s="1"/>
      <c r="K7" s="1"/>
      <c r="L7" s="1"/>
      <c r="M7" s="1"/>
      <c r="N7" s="1"/>
      <c r="O7" s="1"/>
      <c r="P7" s="1"/>
    </row>
    <row r="8" spans="2:16" ht="15.75" thickBot="1">
      <c r="B8" s="20" t="s">
        <v>0</v>
      </c>
      <c r="C8" s="21">
        <f>C7/C5</f>
        <v>0.2</v>
      </c>
      <c r="D8" s="9">
        <f>D7/D5</f>
        <v>0.10909090909090909</v>
      </c>
      <c r="E8" s="10">
        <f>E7/E5</f>
        <v>0.16</v>
      </c>
      <c r="F8" s="10">
        <f>F7/F5</f>
        <v>0.2153846153846154</v>
      </c>
      <c r="G8" s="11">
        <f>G7/G5</f>
        <v>0.275</v>
      </c>
      <c r="H8" s="1"/>
      <c r="I8" s="74" t="s">
        <v>25</v>
      </c>
      <c r="J8" s="75"/>
      <c r="K8" s="75"/>
      <c r="L8" s="75"/>
      <c r="M8" s="75"/>
      <c r="N8" s="64"/>
      <c r="O8" s="76"/>
      <c r="P8" s="1"/>
    </row>
    <row r="9" spans="1:16" ht="15">
      <c r="A9" s="82" t="s">
        <v>43</v>
      </c>
      <c r="B9" s="20" t="s">
        <v>10</v>
      </c>
      <c r="C9" s="1">
        <f>SUM(D9:G9)</f>
        <v>500</v>
      </c>
      <c r="D9" s="6">
        <v>150</v>
      </c>
      <c r="E9" s="7">
        <v>130</v>
      </c>
      <c r="F9" s="7">
        <v>130</v>
      </c>
      <c r="G9" s="8">
        <v>90</v>
      </c>
      <c r="H9" s="1"/>
      <c r="I9" s="77"/>
      <c r="J9" s="70"/>
      <c r="K9" s="70"/>
      <c r="L9" s="70"/>
      <c r="M9" s="70"/>
      <c r="N9" s="70"/>
      <c r="O9" s="78"/>
      <c r="P9" s="1"/>
    </row>
    <row r="10" spans="4:16" ht="15">
      <c r="D10" s="6"/>
      <c r="E10" s="7"/>
      <c r="F10" s="7"/>
      <c r="G10" s="8"/>
      <c r="H10" s="1"/>
      <c r="I10" s="1"/>
      <c r="J10" s="1"/>
      <c r="K10" s="1"/>
      <c r="L10" s="1"/>
      <c r="M10" s="1"/>
      <c r="N10" s="1"/>
      <c r="O10" s="1"/>
      <c r="P10" s="1"/>
    </row>
    <row r="11" spans="2:16" ht="15">
      <c r="B11" s="20" t="s">
        <v>11</v>
      </c>
      <c r="C11" s="1">
        <f>SUM(D11:G11)</f>
        <v>100</v>
      </c>
      <c r="D11" s="6">
        <v>32</v>
      </c>
      <c r="E11" s="7">
        <v>32</v>
      </c>
      <c r="F11" s="7">
        <v>20</v>
      </c>
      <c r="G11" s="8">
        <v>16</v>
      </c>
      <c r="H11" s="1"/>
      <c r="I11" s="1"/>
      <c r="J11" s="1"/>
      <c r="K11" s="1"/>
      <c r="L11" s="1"/>
      <c r="M11" s="1"/>
      <c r="N11" s="1"/>
      <c r="O11" s="1"/>
      <c r="P11" s="1"/>
    </row>
    <row r="12" spans="2:16" ht="15.75" thickBot="1">
      <c r="B12" s="20" t="s">
        <v>0</v>
      </c>
      <c r="C12" s="1">
        <f>C11/C9</f>
        <v>0.2</v>
      </c>
      <c r="D12" s="9">
        <f>D11/D9</f>
        <v>0.21333333333333335</v>
      </c>
      <c r="E12" s="10">
        <f>E11/E9</f>
        <v>0.24615384615384617</v>
      </c>
      <c r="F12" s="10">
        <f>F11/F9</f>
        <v>0.15384615384615385</v>
      </c>
      <c r="G12" s="11">
        <f>G11/G9</f>
        <v>0.17777777777777778</v>
      </c>
      <c r="H12" s="1"/>
      <c r="I12" s="1"/>
      <c r="J12" s="1"/>
      <c r="K12" s="1"/>
      <c r="L12" s="1"/>
      <c r="M12" s="1"/>
      <c r="N12" s="1"/>
      <c r="O12" s="1"/>
      <c r="P12" s="1"/>
    </row>
    <row r="13" spans="2:16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5" ht="15">
      <c r="B14" s="49" t="s">
        <v>15</v>
      </c>
      <c r="C14" s="50"/>
      <c r="D14" s="50"/>
      <c r="E14" s="50"/>
      <c r="F14" s="51"/>
      <c r="G14" s="1"/>
      <c r="H14" s="1"/>
      <c r="I14" s="1"/>
      <c r="J14" s="1"/>
      <c r="K14" s="1"/>
      <c r="L14" s="1"/>
      <c r="M14" s="1"/>
      <c r="N14" s="1"/>
      <c r="O14" s="1"/>
    </row>
    <row r="15" spans="2:15" ht="15">
      <c r="B15" s="18" t="s">
        <v>29</v>
      </c>
      <c r="C15" s="14"/>
      <c r="D15" s="14"/>
      <c r="E15" s="14"/>
      <c r="F15" s="19"/>
      <c r="G15" s="1"/>
      <c r="H15" s="1"/>
      <c r="I15" s="1"/>
      <c r="J15" s="1"/>
      <c r="K15" s="1"/>
      <c r="L15" s="1"/>
      <c r="M15" s="1"/>
      <c r="N15" s="1"/>
      <c r="O15" s="1"/>
    </row>
    <row r="16" spans="2:15" ht="15.75" thickBot="1">
      <c r="B16" s="52" t="s">
        <v>14</v>
      </c>
      <c r="C16" s="53"/>
      <c r="D16" s="53"/>
      <c r="E16" s="53"/>
      <c r="F16" s="54"/>
      <c r="G16" s="1"/>
      <c r="H16" s="1"/>
      <c r="I16" s="1"/>
      <c r="J16" s="1"/>
      <c r="K16" s="1"/>
      <c r="L16" s="1"/>
      <c r="M16" s="1"/>
      <c r="N16" s="1"/>
      <c r="O16" s="1"/>
    </row>
    <row r="17" spans="2:16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9" ht="6.75" customHeight="1">
      <c r="A18" s="30"/>
      <c r="B18" s="33"/>
      <c r="C18" s="33"/>
      <c r="D18" s="33"/>
      <c r="E18" s="33"/>
      <c r="F18" s="33"/>
      <c r="G18" s="33"/>
      <c r="H18" s="31"/>
      <c r="I18" s="31"/>
      <c r="J18" s="31"/>
      <c r="K18" s="31"/>
      <c r="L18" s="31"/>
      <c r="M18" s="31"/>
      <c r="N18" s="31"/>
      <c r="O18" s="31"/>
      <c r="P18" s="31"/>
      <c r="Q18" s="30"/>
      <c r="R18" s="30"/>
      <c r="S18" s="30"/>
    </row>
    <row r="19" spans="1:19" ht="15">
      <c r="A19" s="32"/>
      <c r="B19" s="34"/>
      <c r="C19" s="34"/>
      <c r="D19" s="34"/>
      <c r="E19" s="34"/>
      <c r="F19" s="34"/>
      <c r="G19" s="34"/>
      <c r="H19" s="21"/>
      <c r="I19" s="21"/>
      <c r="J19" s="21"/>
      <c r="K19" s="21"/>
      <c r="L19" s="21"/>
      <c r="M19" s="21"/>
      <c r="N19" s="21"/>
      <c r="O19" s="21"/>
      <c r="P19" s="21"/>
      <c r="Q19" s="32"/>
      <c r="R19" s="32"/>
      <c r="S19" s="32"/>
    </row>
    <row r="20" spans="1:19" ht="15">
      <c r="A20" s="32"/>
      <c r="B20" s="34"/>
      <c r="C20" s="34"/>
      <c r="D20" s="34"/>
      <c r="E20" s="34"/>
      <c r="F20" s="34"/>
      <c r="G20" s="34"/>
      <c r="H20" s="21"/>
      <c r="I20" s="12" t="s">
        <v>16</v>
      </c>
      <c r="J20" s="21"/>
      <c r="K20" s="21"/>
      <c r="L20" s="21"/>
      <c r="M20" s="21"/>
      <c r="N20" s="21"/>
      <c r="O20" s="21"/>
      <c r="P20" s="21"/>
      <c r="Q20" s="32"/>
      <c r="R20" s="32"/>
      <c r="S20" s="32"/>
    </row>
    <row r="21" spans="2:16" ht="15">
      <c r="B21" s="1"/>
      <c r="C21" s="1"/>
      <c r="D21" s="1"/>
      <c r="E21" s="1"/>
      <c r="F21" s="1"/>
      <c r="G21" s="1"/>
      <c r="H21" s="1"/>
      <c r="I21" s="12" t="s">
        <v>17</v>
      </c>
      <c r="J21" s="1"/>
      <c r="K21" s="1"/>
      <c r="L21" s="1"/>
      <c r="M21" s="1"/>
      <c r="N21" s="1"/>
      <c r="O21" s="1"/>
      <c r="P21" s="1"/>
    </row>
    <row r="22" spans="2:16" ht="15">
      <c r="B22" s="1"/>
      <c r="C22" s="2" t="s">
        <v>26</v>
      </c>
      <c r="D22" s="1"/>
      <c r="E22" s="1"/>
      <c r="F22" s="1"/>
      <c r="G22" s="1"/>
      <c r="H22" s="1"/>
      <c r="I22" s="34" t="s">
        <v>52</v>
      </c>
      <c r="J22" s="21"/>
      <c r="K22" s="21"/>
      <c r="L22" s="21"/>
      <c r="M22" s="21"/>
      <c r="N22" s="21"/>
      <c r="O22" s="1"/>
      <c r="P22" s="1"/>
    </row>
    <row r="23" spans="2:16" ht="15">
      <c r="B23" s="1"/>
      <c r="C23" s="1"/>
      <c r="D23" s="1"/>
      <c r="E23" s="20" t="s">
        <v>38</v>
      </c>
      <c r="F23" s="1"/>
      <c r="G23" s="1"/>
      <c r="H23" s="1"/>
      <c r="J23" s="1"/>
      <c r="K23" s="1"/>
      <c r="L23" s="20" t="s">
        <v>38</v>
      </c>
      <c r="M23" s="1"/>
      <c r="N23" s="1"/>
      <c r="O23" s="1"/>
      <c r="P23" s="1"/>
    </row>
    <row r="24" spans="2:16" ht="15">
      <c r="B24" s="1"/>
      <c r="C24" s="20" t="s">
        <v>4</v>
      </c>
      <c r="D24" s="1" t="s">
        <v>34</v>
      </c>
      <c r="E24" s="1" t="s">
        <v>35</v>
      </c>
      <c r="F24" s="1" t="s">
        <v>36</v>
      </c>
      <c r="G24" s="1" t="s">
        <v>37</v>
      </c>
      <c r="H24" s="1"/>
      <c r="I24" s="12" t="s">
        <v>1</v>
      </c>
      <c r="J24" s="1"/>
      <c r="K24" s="1" t="s">
        <v>34</v>
      </c>
      <c r="L24" s="1" t="s">
        <v>35</v>
      </c>
      <c r="M24" s="1" t="s">
        <v>36</v>
      </c>
      <c r="N24" s="1" t="s">
        <v>37</v>
      </c>
      <c r="O24" s="1"/>
      <c r="P24" s="1"/>
    </row>
    <row r="25" spans="1:16" ht="15">
      <c r="A25" s="82" t="s">
        <v>44</v>
      </c>
      <c r="B25" s="20" t="s">
        <v>10</v>
      </c>
      <c r="C25" s="14">
        <f>SUM(D25:G25)</f>
        <v>500</v>
      </c>
      <c r="D25" s="22">
        <f>D5</f>
        <v>110</v>
      </c>
      <c r="E25" s="23">
        <f>E5</f>
        <v>100</v>
      </c>
      <c r="F25" s="23">
        <v>130</v>
      </c>
      <c r="G25" s="24">
        <v>160</v>
      </c>
      <c r="H25" s="1"/>
      <c r="I25" s="20" t="s">
        <v>5</v>
      </c>
      <c r="J25" s="83" t="s">
        <v>28</v>
      </c>
      <c r="K25" s="65">
        <v>110</v>
      </c>
      <c r="L25" s="66">
        <v>100</v>
      </c>
      <c r="M25" s="66">
        <v>130</v>
      </c>
      <c r="N25" s="67">
        <v>160</v>
      </c>
      <c r="O25" s="1"/>
      <c r="P25" s="1"/>
    </row>
    <row r="26" spans="4:16" ht="15">
      <c r="D26" s="37"/>
      <c r="E26" s="7"/>
      <c r="F26" s="7"/>
      <c r="G26" s="38"/>
      <c r="H26" s="1"/>
      <c r="I26" s="20" t="s">
        <v>11</v>
      </c>
      <c r="J26" s="27"/>
      <c r="K26" s="27">
        <v>12</v>
      </c>
      <c r="L26" s="14">
        <v>16</v>
      </c>
      <c r="M26" s="14">
        <v>28</v>
      </c>
      <c r="N26" s="28">
        <v>44</v>
      </c>
      <c r="O26" s="1" t="s">
        <v>8</v>
      </c>
      <c r="P26" s="1"/>
    </row>
    <row r="27" spans="2:16" ht="15">
      <c r="B27" s="20" t="s">
        <v>11</v>
      </c>
      <c r="C27" s="14">
        <f>SUM(D27:G27)</f>
        <v>100</v>
      </c>
      <c r="D27" s="37">
        <f>D7</f>
        <v>12</v>
      </c>
      <c r="E27" s="7">
        <f>E7</f>
        <v>16</v>
      </c>
      <c r="F27" s="7">
        <f>F7</f>
        <v>28</v>
      </c>
      <c r="G27" s="38">
        <f>G7</f>
        <v>44</v>
      </c>
      <c r="H27" s="1"/>
      <c r="I27" s="20" t="s">
        <v>0</v>
      </c>
      <c r="J27" s="84"/>
      <c r="K27" s="84">
        <f>K26/K25</f>
        <v>0.10909090909090909</v>
      </c>
      <c r="L27" s="70">
        <f>L26/L25</f>
        <v>0.16</v>
      </c>
      <c r="M27" s="70">
        <f>M26/M25</f>
        <v>0.2153846153846154</v>
      </c>
      <c r="N27" s="78">
        <f>N26/N25</f>
        <v>0.275</v>
      </c>
      <c r="O27" s="1" t="s">
        <v>9</v>
      </c>
      <c r="P27" s="1"/>
    </row>
    <row r="28" spans="2:16" ht="15">
      <c r="B28" s="20" t="s">
        <v>0</v>
      </c>
      <c r="C28" s="14">
        <f>C27/C25</f>
        <v>0.2</v>
      </c>
      <c r="D28" s="40">
        <f>D27/D25</f>
        <v>0.10909090909090909</v>
      </c>
      <c r="E28" s="41">
        <f>E27/E25</f>
        <v>0.16</v>
      </c>
      <c r="F28" s="41">
        <f>F27/F25</f>
        <v>0.2153846153846154</v>
      </c>
      <c r="G28" s="42">
        <f>G27/G25</f>
        <v>0.275</v>
      </c>
      <c r="H28" s="1"/>
      <c r="I28" s="43" t="s">
        <v>41</v>
      </c>
      <c r="J28" s="83" t="s">
        <v>32</v>
      </c>
      <c r="K28" s="65">
        <v>54</v>
      </c>
      <c r="L28" s="66">
        <v>46</v>
      </c>
      <c r="M28" s="66">
        <v>44</v>
      </c>
      <c r="N28" s="67">
        <v>54</v>
      </c>
      <c r="O28" s="1"/>
      <c r="P28" s="1"/>
    </row>
    <row r="29" spans="1:20" ht="15">
      <c r="A29" s="82" t="s">
        <v>43</v>
      </c>
      <c r="B29" s="20" t="s">
        <v>10</v>
      </c>
      <c r="C29" s="1">
        <f>SUM(D29:G29)</f>
        <v>500</v>
      </c>
      <c r="D29" s="6">
        <f>D9</f>
        <v>150</v>
      </c>
      <c r="E29" s="7">
        <v>130</v>
      </c>
      <c r="F29" s="7">
        <v>130</v>
      </c>
      <c r="G29" s="8">
        <v>90</v>
      </c>
      <c r="H29" s="1"/>
      <c r="I29" s="20" t="s">
        <v>11</v>
      </c>
      <c r="J29" s="27"/>
      <c r="K29" s="27">
        <v>4</v>
      </c>
      <c r="L29" s="14">
        <v>5</v>
      </c>
      <c r="M29" s="14">
        <v>6</v>
      </c>
      <c r="N29" s="28">
        <v>9</v>
      </c>
      <c r="O29" s="1"/>
      <c r="P29" s="21"/>
      <c r="Q29" s="32"/>
      <c r="R29" s="32"/>
      <c r="S29" s="32"/>
      <c r="T29" s="32"/>
    </row>
    <row r="30" spans="4:20" ht="15">
      <c r="D30" s="6"/>
      <c r="E30" s="7"/>
      <c r="F30" s="7"/>
      <c r="G30" s="8"/>
      <c r="H30" s="1"/>
      <c r="I30" s="20" t="s">
        <v>0</v>
      </c>
      <c r="J30" s="84"/>
      <c r="K30" s="84">
        <f>K29/K28</f>
        <v>0.07407407407407407</v>
      </c>
      <c r="L30" s="70">
        <f>L29/L28</f>
        <v>0.10869565217391304</v>
      </c>
      <c r="M30" s="70">
        <f>M29/M28</f>
        <v>0.13636363636363635</v>
      </c>
      <c r="N30" s="78">
        <f>N29/N28</f>
        <v>0.16666666666666666</v>
      </c>
      <c r="O30" s="1"/>
      <c r="P30" s="21"/>
      <c r="Q30" s="32"/>
      <c r="R30" s="32"/>
      <c r="S30" s="32"/>
      <c r="T30" s="32"/>
    </row>
    <row r="31" spans="2:20" ht="15">
      <c r="B31" s="20" t="s">
        <v>11</v>
      </c>
      <c r="C31" s="1">
        <f>SUM(D31:G31)</f>
        <v>100</v>
      </c>
      <c r="D31" s="6">
        <f>D11</f>
        <v>32</v>
      </c>
      <c r="E31" s="7">
        <f>E11</f>
        <v>32</v>
      </c>
      <c r="F31" s="7">
        <f>F11</f>
        <v>20</v>
      </c>
      <c r="G31" s="8">
        <f>G11</f>
        <v>16</v>
      </c>
      <c r="H31" s="1"/>
      <c r="I31" s="43" t="s">
        <v>41</v>
      </c>
      <c r="J31" s="27" t="s">
        <v>21</v>
      </c>
      <c r="K31" s="81">
        <v>56</v>
      </c>
      <c r="L31" s="85">
        <v>54</v>
      </c>
      <c r="M31" s="85">
        <v>86</v>
      </c>
      <c r="N31" s="86">
        <v>106</v>
      </c>
      <c r="O31" s="1"/>
      <c r="P31" s="21"/>
      <c r="Q31" s="32"/>
      <c r="R31" s="32"/>
      <c r="S31" s="32"/>
      <c r="T31" s="32"/>
    </row>
    <row r="32" spans="2:16" ht="15.75" thickBot="1">
      <c r="B32" s="20" t="s">
        <v>0</v>
      </c>
      <c r="C32" s="1">
        <f>C31/C29</f>
        <v>0.2</v>
      </c>
      <c r="D32" s="9">
        <f>D31/D29</f>
        <v>0.21333333333333335</v>
      </c>
      <c r="E32" s="10">
        <f>E31/E29</f>
        <v>0.24615384615384617</v>
      </c>
      <c r="F32" s="10">
        <f>F31/F29</f>
        <v>0.15384615384615385</v>
      </c>
      <c r="G32" s="11">
        <f>G31/G29</f>
        <v>0.17777777777777778</v>
      </c>
      <c r="H32" s="1"/>
      <c r="I32" s="20" t="s">
        <v>11</v>
      </c>
      <c r="J32" s="27"/>
      <c r="K32" s="27">
        <v>8</v>
      </c>
      <c r="L32" s="14">
        <v>11</v>
      </c>
      <c r="M32" s="14">
        <v>22</v>
      </c>
      <c r="N32" s="28">
        <v>35</v>
      </c>
      <c r="O32" s="1"/>
      <c r="P32" s="1"/>
    </row>
    <row r="33" spans="2:16" ht="15">
      <c r="B33" s="1"/>
      <c r="C33" s="1"/>
      <c r="D33" s="1"/>
      <c r="E33" s="1"/>
      <c r="F33" s="1"/>
      <c r="G33" s="1"/>
      <c r="H33" s="1"/>
      <c r="I33" s="20" t="s">
        <v>0</v>
      </c>
      <c r="J33" s="84"/>
      <c r="K33" s="84">
        <f>K32/K31</f>
        <v>0.14285714285714285</v>
      </c>
      <c r="L33" s="70">
        <f>L32/L31</f>
        <v>0.2037037037037037</v>
      </c>
      <c r="M33" s="70">
        <f>M32/M31</f>
        <v>0.2558139534883721</v>
      </c>
      <c r="N33" s="78">
        <f>N32/N31</f>
        <v>0.330188679245283</v>
      </c>
      <c r="O33" s="1"/>
      <c r="P33" s="1"/>
    </row>
    <row r="34" spans="2:16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9" ht="6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0"/>
      <c r="R36" s="30"/>
      <c r="S36" s="30"/>
    </row>
    <row r="37" spans="2:16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7" ht="15">
      <c r="B38" s="1"/>
      <c r="C38" s="2" t="s">
        <v>7</v>
      </c>
      <c r="D38" s="1"/>
      <c r="E38" s="1"/>
      <c r="F38" s="1"/>
      <c r="G38" s="1"/>
      <c r="H38" s="1"/>
      <c r="I38" s="13" t="s">
        <v>16</v>
      </c>
      <c r="J38" s="7"/>
      <c r="K38" s="7"/>
      <c r="L38" s="7"/>
      <c r="M38" s="7"/>
      <c r="N38" s="7"/>
      <c r="O38" s="7"/>
      <c r="P38" s="7"/>
      <c r="Q38" s="88"/>
    </row>
    <row r="39" spans="2:17" ht="15">
      <c r="B39" s="1"/>
      <c r="D39" s="1"/>
      <c r="E39" s="20" t="s">
        <v>38</v>
      </c>
      <c r="F39" s="1"/>
      <c r="G39" s="1"/>
      <c r="H39" s="1"/>
      <c r="I39" s="13" t="s">
        <v>45</v>
      </c>
      <c r="J39" s="7"/>
      <c r="K39" s="7"/>
      <c r="L39" s="7"/>
      <c r="M39" s="7"/>
      <c r="N39" s="7"/>
      <c r="O39" s="7"/>
      <c r="P39" s="7"/>
      <c r="Q39" s="88"/>
    </row>
    <row r="40" spans="2:17" ht="15">
      <c r="B40" s="1"/>
      <c r="C40" s="1" t="s">
        <v>4</v>
      </c>
      <c r="D40" s="1" t="s">
        <v>34</v>
      </c>
      <c r="E40" s="1" t="s">
        <v>35</v>
      </c>
      <c r="F40" s="1" t="s">
        <v>36</v>
      </c>
      <c r="G40" s="1" t="s">
        <v>37</v>
      </c>
      <c r="H40" s="1"/>
      <c r="I40" s="13" t="s">
        <v>48</v>
      </c>
      <c r="J40" s="7"/>
      <c r="K40" s="7"/>
      <c r="L40" s="7"/>
      <c r="M40" s="7"/>
      <c r="N40" s="7"/>
      <c r="O40" s="7"/>
      <c r="P40" s="7"/>
      <c r="Q40" s="88"/>
    </row>
    <row r="41" spans="1:17" ht="15">
      <c r="A41" s="82" t="s">
        <v>46</v>
      </c>
      <c r="B41" s="20" t="s">
        <v>10</v>
      </c>
      <c r="C41" s="1">
        <f>SUM(D41:G41)</f>
        <v>198</v>
      </c>
      <c r="D41" s="83">
        <v>54</v>
      </c>
      <c r="E41" s="64">
        <v>46</v>
      </c>
      <c r="F41" s="64">
        <v>44</v>
      </c>
      <c r="G41" s="76">
        <v>54</v>
      </c>
      <c r="H41" s="1"/>
      <c r="I41" s="7"/>
      <c r="J41" s="7"/>
      <c r="K41" s="7"/>
      <c r="L41" s="7"/>
      <c r="M41" s="7"/>
      <c r="N41" s="7"/>
      <c r="O41" s="7"/>
      <c r="P41" s="7"/>
      <c r="Q41" s="88"/>
    </row>
    <row r="42" spans="4:17" ht="15">
      <c r="D42" s="27"/>
      <c r="E42" s="14"/>
      <c r="F42" s="14"/>
      <c r="G42" s="28"/>
      <c r="H42" s="1"/>
      <c r="I42" s="87" t="s">
        <v>49</v>
      </c>
      <c r="J42" s="87"/>
      <c r="K42" s="87"/>
      <c r="L42" s="87"/>
      <c r="M42" s="87"/>
      <c r="N42" s="87"/>
      <c r="O42" s="87"/>
      <c r="P42" s="7"/>
      <c r="Q42" s="88"/>
    </row>
    <row r="43" spans="2:17" ht="15">
      <c r="B43" s="20" t="s">
        <v>11</v>
      </c>
      <c r="C43" s="1">
        <f>SUM(D43:G43)</f>
        <v>24</v>
      </c>
      <c r="D43" s="27">
        <v>4</v>
      </c>
      <c r="E43" s="14">
        <v>5</v>
      </c>
      <c r="F43" s="14">
        <v>6</v>
      </c>
      <c r="G43" s="28">
        <v>9</v>
      </c>
      <c r="H43" s="1"/>
      <c r="I43" s="87"/>
      <c r="J43" s="87"/>
      <c r="K43" s="87"/>
      <c r="L43" s="87"/>
      <c r="M43" s="87"/>
      <c r="N43" s="87"/>
      <c r="O43" s="87"/>
      <c r="P43" s="7"/>
      <c r="Q43" s="88"/>
    </row>
    <row r="44" spans="2:16" ht="15">
      <c r="B44" s="20" t="s">
        <v>0</v>
      </c>
      <c r="C44" s="1">
        <f>C43/C41</f>
        <v>0.12121212121212122</v>
      </c>
      <c r="D44" s="27">
        <f>D43/D41</f>
        <v>0.07407407407407407</v>
      </c>
      <c r="E44" s="14">
        <f>E43/E41</f>
        <v>0.10869565217391304</v>
      </c>
      <c r="F44" s="14">
        <f>F43/F41</f>
        <v>0.13636363636363635</v>
      </c>
      <c r="G44" s="28">
        <f>G43/G41</f>
        <v>0.16666666666666666</v>
      </c>
      <c r="H44" s="1"/>
      <c r="I44" s="1"/>
      <c r="J44" s="1"/>
      <c r="K44" s="1"/>
      <c r="L44" s="1"/>
      <c r="M44" s="1"/>
      <c r="N44" s="1"/>
      <c r="O44" s="1"/>
      <c r="P44" s="1"/>
    </row>
    <row r="45" spans="2:16" ht="15">
      <c r="B45" s="20" t="s">
        <v>22</v>
      </c>
      <c r="C45" s="1"/>
      <c r="D45" s="84">
        <f>D44/3</f>
        <v>0.024691358024691357</v>
      </c>
      <c r="E45" s="70">
        <f>E44/3</f>
        <v>0.036231884057971016</v>
      </c>
      <c r="F45" s="70">
        <f>F44/3</f>
        <v>0.04545454545454545</v>
      </c>
      <c r="G45" s="78">
        <f>G44/3</f>
        <v>0.05555555555555555</v>
      </c>
      <c r="H45" s="12" t="s">
        <v>27</v>
      </c>
      <c r="I45" s="1"/>
      <c r="J45" s="1"/>
      <c r="K45" s="1"/>
      <c r="L45" s="1"/>
      <c r="M45" s="1"/>
      <c r="N45" s="1"/>
      <c r="O45" s="1"/>
      <c r="P45" s="1"/>
    </row>
    <row r="46" spans="1:16" ht="15">
      <c r="A46" s="82" t="s">
        <v>43</v>
      </c>
      <c r="B46" s="20" t="s">
        <v>10</v>
      </c>
      <c r="C46" s="1">
        <f>SUM(D46:G46)</f>
        <v>500</v>
      </c>
      <c r="D46" s="35">
        <v>150</v>
      </c>
      <c r="E46" s="13">
        <v>130</v>
      </c>
      <c r="F46" s="13">
        <v>130</v>
      </c>
      <c r="G46" s="36">
        <v>90</v>
      </c>
      <c r="H46" s="1"/>
      <c r="I46" s="1"/>
      <c r="J46" s="1"/>
      <c r="K46" s="1"/>
      <c r="L46" s="1"/>
      <c r="M46" s="1"/>
      <c r="N46" s="1"/>
      <c r="O46" s="1"/>
      <c r="P46" s="1"/>
    </row>
    <row r="47" spans="2:16" ht="15">
      <c r="B47" s="20" t="s">
        <v>11</v>
      </c>
      <c r="C47" s="1">
        <f>SUM(D47:G47)</f>
        <v>100</v>
      </c>
      <c r="D47" s="18">
        <v>32</v>
      </c>
      <c r="E47" s="14">
        <v>32</v>
      </c>
      <c r="F47" s="14">
        <v>20</v>
      </c>
      <c r="G47" s="19">
        <v>16</v>
      </c>
      <c r="H47" s="1"/>
      <c r="I47" s="1"/>
      <c r="J47" s="1"/>
      <c r="K47" s="1"/>
      <c r="L47" s="1"/>
      <c r="M47" s="1"/>
      <c r="N47" s="1"/>
      <c r="O47" s="1"/>
      <c r="P47" s="1"/>
    </row>
    <row r="48" spans="2:16" ht="15.75" thickBot="1">
      <c r="B48" s="20" t="s">
        <v>0</v>
      </c>
      <c r="C48" s="1">
        <f>C47/C46</f>
        <v>0.2</v>
      </c>
      <c r="D48" s="9">
        <f>D47/D46</f>
        <v>0.21333333333333335</v>
      </c>
      <c r="E48" s="10">
        <f>E47/E46</f>
        <v>0.24615384615384617</v>
      </c>
      <c r="F48" s="10">
        <f>F47/F46</f>
        <v>0.15384615384615385</v>
      </c>
      <c r="G48" s="11">
        <f>G47/G46</f>
        <v>0.17777777777777778</v>
      </c>
      <c r="H48" s="1"/>
      <c r="I48" s="1"/>
      <c r="J48" s="1"/>
      <c r="K48" s="1"/>
      <c r="L48" s="1"/>
      <c r="M48" s="1"/>
      <c r="N48" s="1"/>
      <c r="O48" s="1"/>
      <c r="P48" s="1"/>
    </row>
    <row r="49" spans="2:16" ht="15.75" thickBot="1">
      <c r="B49" s="20" t="s">
        <v>22</v>
      </c>
      <c r="C49" s="21"/>
      <c r="D49" s="52">
        <v>0.21333</v>
      </c>
      <c r="E49" s="53">
        <v>0.2462</v>
      </c>
      <c r="F49" s="53">
        <v>0.15385</v>
      </c>
      <c r="G49" s="54">
        <v>0.177778</v>
      </c>
      <c r="H49" s="12" t="s">
        <v>27</v>
      </c>
      <c r="I49" s="1"/>
      <c r="J49" s="1"/>
      <c r="K49" s="1"/>
      <c r="L49" s="1"/>
      <c r="M49" s="1"/>
      <c r="N49" s="1"/>
      <c r="O49" s="1"/>
      <c r="P49" s="1"/>
    </row>
    <row r="50" spans="2:16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Elizabeth Kosloski</dc:creator>
  <cp:keywords/>
  <dc:description/>
  <cp:lastModifiedBy>Greg Dietl</cp:lastModifiedBy>
  <cp:lastPrinted>2012-02-07T19:47:25Z</cp:lastPrinted>
  <dcterms:created xsi:type="dcterms:W3CDTF">2012-01-30T18:02:56Z</dcterms:created>
  <dcterms:modified xsi:type="dcterms:W3CDTF">2013-05-17T14:48:56Z</dcterms:modified>
  <cp:category/>
  <cp:version/>
  <cp:contentType/>
  <cp:contentStatus/>
</cp:coreProperties>
</file>