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102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6" i="1" l="1"/>
  <c r="Q7" i="1"/>
  <c r="Q8" i="1"/>
  <c r="Q9" i="1"/>
  <c r="Q5" i="1"/>
  <c r="E7" i="1" l="1"/>
  <c r="E9" i="1"/>
  <c r="E8" i="1"/>
  <c r="E6" i="1"/>
  <c r="E5" i="1"/>
  <c r="D6" i="1"/>
  <c r="D7" i="1"/>
  <c r="D8" i="1"/>
  <c r="D9" i="1"/>
  <c r="D5" i="1"/>
</calcChain>
</file>

<file path=xl/sharedStrings.xml><?xml version="1.0" encoding="utf-8"?>
<sst xmlns="http://schemas.openxmlformats.org/spreadsheetml/2006/main" count="38" uniqueCount="29">
  <si>
    <t>VDLZ_52.2</t>
  </si>
  <si>
    <t>VDLZ_52.1</t>
  </si>
  <si>
    <t>VDLZ_9.1</t>
  </si>
  <si>
    <t>VDLZ_7.1</t>
  </si>
  <si>
    <t>VDLZ_42.1</t>
  </si>
  <si>
    <t>HM (g)</t>
  </si>
  <si>
    <t>sample (g)</t>
  </si>
  <si>
    <t>HM %</t>
  </si>
  <si>
    <t>translucent %</t>
  </si>
  <si>
    <t xml:space="preserve">zircon </t>
  </si>
  <si>
    <t>tourmaline</t>
  </si>
  <si>
    <t>rutile</t>
  </si>
  <si>
    <t>alumosilicates</t>
  </si>
  <si>
    <t>sillimanite</t>
  </si>
  <si>
    <t>kyanite</t>
  </si>
  <si>
    <t>andalusite</t>
  </si>
  <si>
    <t xml:space="preserve">total </t>
  </si>
  <si>
    <t>monazite</t>
  </si>
  <si>
    <t>chrome-spinel</t>
  </si>
  <si>
    <t>-</t>
  </si>
  <si>
    <t>xenotime</t>
  </si>
  <si>
    <t>epidote</t>
  </si>
  <si>
    <t>HM - heavy minerals</t>
  </si>
  <si>
    <t>ZTi</t>
  </si>
  <si>
    <t>HM total translucent</t>
  </si>
  <si>
    <t>ZTR</t>
  </si>
  <si>
    <t>ZTi - zircon - tourmaline index (after Mange &amp; Wright, 2007)</t>
  </si>
  <si>
    <t>ZTR - zircon - tourmaline - rutile index (Hubert, 1962)</t>
  </si>
  <si>
    <t>Supplementary File 2: Summary of heavy mineral count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</si>
</sst>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2" fillId="0" borderId="0" xfId="0" applyFont="1"/>
    <xf numFmtId="0" fontId="0" fillId="0" borderId="0" xfId="0" applyFont="1" applyFill="1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1" xfId="0" applyBorder="1"/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view="pageBreakPreview" zoomScale="60" zoomScaleNormal="100" workbookViewId="0">
      <selection activeCell="G16" sqref="G16"/>
    </sheetView>
  </sheetViews>
  <sheetFormatPr defaultRowHeight="15" x14ac:dyDescent="0.25"/>
  <cols>
    <col min="1" max="1" width="15.28515625" customWidth="1"/>
    <col min="2" max="2" width="11.140625" customWidth="1"/>
    <col min="4" max="4" width="9.5703125" bestFit="1" customWidth="1"/>
    <col min="5" max="5" width="16" customWidth="1"/>
    <col min="7" max="7" width="12.140625" customWidth="1"/>
    <col min="9" max="9" width="10.7109375" customWidth="1"/>
    <col min="11" max="11" width="12.85546875" customWidth="1"/>
    <col min="13" max="13" width="10.28515625" customWidth="1"/>
    <col min="14" max="14" width="15.42578125" customWidth="1"/>
    <col min="15" max="15" width="9.85546875" customWidth="1"/>
    <col min="17" max="17" width="15" customWidth="1"/>
  </cols>
  <sheetData>
    <row r="1" spans="1:19" ht="15.75" x14ac:dyDescent="0.25">
      <c r="A1" s="10" t="s">
        <v>28</v>
      </c>
    </row>
    <row r="3" spans="1:19" ht="30" x14ac:dyDescent="0.25">
      <c r="A3" s="12"/>
      <c r="B3" s="13" t="s">
        <v>6</v>
      </c>
      <c r="C3" s="14" t="s">
        <v>5</v>
      </c>
      <c r="D3" s="14" t="s">
        <v>7</v>
      </c>
      <c r="E3" s="29" t="s">
        <v>8</v>
      </c>
      <c r="F3" s="25" t="s">
        <v>9</v>
      </c>
      <c r="G3" s="24" t="s">
        <v>10</v>
      </c>
      <c r="H3" s="14" t="s">
        <v>11</v>
      </c>
      <c r="I3" s="33" t="s">
        <v>12</v>
      </c>
      <c r="J3" s="34"/>
      <c r="K3" s="34"/>
      <c r="L3" s="35"/>
      <c r="M3" s="15" t="s">
        <v>17</v>
      </c>
      <c r="N3" s="15" t="s">
        <v>18</v>
      </c>
      <c r="O3" s="15" t="s">
        <v>20</v>
      </c>
      <c r="P3" s="16" t="s">
        <v>21</v>
      </c>
      <c r="Q3" s="22" t="s">
        <v>24</v>
      </c>
      <c r="R3" s="23" t="s">
        <v>23</v>
      </c>
      <c r="S3" s="16" t="s">
        <v>25</v>
      </c>
    </row>
    <row r="4" spans="1:19" x14ac:dyDescent="0.25">
      <c r="A4" s="26"/>
      <c r="B4" s="2"/>
      <c r="C4" s="3"/>
      <c r="D4" s="3"/>
      <c r="E4" s="30"/>
      <c r="F4" s="28"/>
      <c r="G4" s="3"/>
      <c r="H4" s="3"/>
      <c r="I4" s="5" t="s">
        <v>13</v>
      </c>
      <c r="J4" s="5" t="s">
        <v>14</v>
      </c>
      <c r="K4" s="5" t="s">
        <v>15</v>
      </c>
      <c r="L4" s="4" t="s">
        <v>16</v>
      </c>
      <c r="M4" s="3"/>
      <c r="N4" s="3"/>
      <c r="O4" s="3"/>
      <c r="P4" s="4"/>
      <c r="Q4" s="3"/>
      <c r="R4" s="18"/>
      <c r="S4" s="2"/>
    </row>
    <row r="5" spans="1:19" x14ac:dyDescent="0.25">
      <c r="A5" s="26" t="s">
        <v>0</v>
      </c>
      <c r="B5" s="4">
        <v>74.150000000000006</v>
      </c>
      <c r="C5" s="5">
        <v>0.64</v>
      </c>
      <c r="D5" s="6">
        <f>C5/B5*100</f>
        <v>0.86311530681051929</v>
      </c>
      <c r="E5" s="31">
        <f>326/888*100</f>
        <v>36.711711711711715</v>
      </c>
      <c r="F5" s="4">
        <v>48</v>
      </c>
      <c r="G5" s="5">
        <v>49</v>
      </c>
      <c r="H5" s="5">
        <v>193</v>
      </c>
      <c r="I5" s="5">
        <v>3</v>
      </c>
      <c r="J5" s="5">
        <v>3</v>
      </c>
      <c r="K5" s="5">
        <v>1</v>
      </c>
      <c r="L5" s="4">
        <v>7</v>
      </c>
      <c r="M5" s="5">
        <v>24</v>
      </c>
      <c r="N5" s="5">
        <v>2</v>
      </c>
      <c r="O5" s="5">
        <v>3</v>
      </c>
      <c r="P5" s="4" t="s">
        <v>19</v>
      </c>
      <c r="Q5" s="5">
        <f>SUM(F5:H5,L5:P5)</f>
        <v>326</v>
      </c>
      <c r="R5" s="19">
        <v>49.484536082474229</v>
      </c>
      <c r="S5" s="17">
        <v>88.957055214723923</v>
      </c>
    </row>
    <row r="6" spans="1:19" x14ac:dyDescent="0.25">
      <c r="A6" s="26" t="s">
        <v>1</v>
      </c>
      <c r="B6" s="4">
        <v>55.28</v>
      </c>
      <c r="C6" s="5">
        <v>0.67</v>
      </c>
      <c r="D6" s="6">
        <f t="shared" ref="D6:D9" si="0">C6/B6*100</f>
        <v>1.2120115774240232</v>
      </c>
      <c r="E6" s="31">
        <f>242/464*100</f>
        <v>52.155172413793103</v>
      </c>
      <c r="F6" s="4">
        <v>37</v>
      </c>
      <c r="G6" s="5">
        <v>50</v>
      </c>
      <c r="H6" s="5">
        <v>132</v>
      </c>
      <c r="I6" s="5">
        <v>3</v>
      </c>
      <c r="J6" s="5">
        <v>1</v>
      </c>
      <c r="K6" s="5">
        <v>4</v>
      </c>
      <c r="L6" s="4">
        <v>8</v>
      </c>
      <c r="M6" s="5">
        <v>13</v>
      </c>
      <c r="N6" s="5">
        <v>1</v>
      </c>
      <c r="O6" s="5">
        <v>1</v>
      </c>
      <c r="P6" s="4" t="s">
        <v>19</v>
      </c>
      <c r="Q6" s="5">
        <f t="shared" ref="Q6:Q9" si="1">SUM(F6:H6,L6:P6)</f>
        <v>242</v>
      </c>
      <c r="R6" s="19">
        <v>42.52873563218391</v>
      </c>
      <c r="S6" s="17">
        <v>90.495867768595033</v>
      </c>
    </row>
    <row r="7" spans="1:19" x14ac:dyDescent="0.25">
      <c r="A7" s="26" t="s">
        <v>2</v>
      </c>
      <c r="B7" s="4">
        <v>71.08</v>
      </c>
      <c r="C7" s="5">
        <v>0.45</v>
      </c>
      <c r="D7" s="6">
        <f t="shared" si="0"/>
        <v>0.63308947664603266</v>
      </c>
      <c r="E7" s="31">
        <f>257/587*100</f>
        <v>43.781942078364565</v>
      </c>
      <c r="F7" s="4">
        <v>48</v>
      </c>
      <c r="G7" s="5">
        <v>56</v>
      </c>
      <c r="H7" s="5">
        <v>104</v>
      </c>
      <c r="I7" s="5">
        <v>26</v>
      </c>
      <c r="J7" s="5">
        <v>11</v>
      </c>
      <c r="K7" s="5">
        <v>5</v>
      </c>
      <c r="L7" s="4">
        <v>42</v>
      </c>
      <c r="M7" s="5">
        <v>3</v>
      </c>
      <c r="N7" s="5">
        <v>4</v>
      </c>
      <c r="O7" s="5" t="s">
        <v>19</v>
      </c>
      <c r="P7" s="4" t="s">
        <v>19</v>
      </c>
      <c r="Q7" s="5">
        <f t="shared" si="1"/>
        <v>257</v>
      </c>
      <c r="R7" s="19">
        <v>46.153846153846153</v>
      </c>
      <c r="S7" s="17">
        <v>80.933852140077818</v>
      </c>
    </row>
    <row r="8" spans="1:19" x14ac:dyDescent="0.25">
      <c r="A8" s="26" t="s">
        <v>3</v>
      </c>
      <c r="B8" s="4">
        <v>108.34</v>
      </c>
      <c r="C8" s="5">
        <v>1.28</v>
      </c>
      <c r="D8" s="6">
        <f t="shared" si="0"/>
        <v>1.1814657559534798</v>
      </c>
      <c r="E8" s="31">
        <f>419/912*100</f>
        <v>45.942982456140349</v>
      </c>
      <c r="F8" s="4">
        <v>103</v>
      </c>
      <c r="G8" s="5">
        <v>87</v>
      </c>
      <c r="H8" s="5">
        <v>156</v>
      </c>
      <c r="I8" s="5">
        <v>37</v>
      </c>
      <c r="J8" s="5">
        <v>24</v>
      </c>
      <c r="K8" s="5">
        <v>1</v>
      </c>
      <c r="L8" s="4">
        <v>62</v>
      </c>
      <c r="M8" s="5">
        <v>8</v>
      </c>
      <c r="N8" s="5">
        <v>3</v>
      </c>
      <c r="O8" s="5" t="s">
        <v>19</v>
      </c>
      <c r="P8" s="4" t="s">
        <v>19</v>
      </c>
      <c r="Q8" s="5">
        <f t="shared" si="1"/>
        <v>419</v>
      </c>
      <c r="R8" s="19">
        <v>54.210526315789473</v>
      </c>
      <c r="S8" s="17">
        <v>82.577565632458231</v>
      </c>
    </row>
    <row r="9" spans="1:19" x14ac:dyDescent="0.25">
      <c r="A9" s="27" t="s">
        <v>4</v>
      </c>
      <c r="B9" s="7">
        <v>81.39</v>
      </c>
      <c r="C9" s="8">
        <v>1.33</v>
      </c>
      <c r="D9" s="9">
        <f t="shared" si="0"/>
        <v>1.6341073841995333</v>
      </c>
      <c r="E9" s="32">
        <f>265/473*100</f>
        <v>56.02536997885835</v>
      </c>
      <c r="F9" s="7">
        <v>9</v>
      </c>
      <c r="G9" s="8">
        <v>71</v>
      </c>
      <c r="H9" s="8">
        <v>179</v>
      </c>
      <c r="I9" s="8" t="s">
        <v>19</v>
      </c>
      <c r="J9" s="8" t="s">
        <v>19</v>
      </c>
      <c r="K9" s="8">
        <v>2</v>
      </c>
      <c r="L9" s="7">
        <v>2</v>
      </c>
      <c r="M9" s="8">
        <v>2</v>
      </c>
      <c r="N9" s="8" t="s">
        <v>19</v>
      </c>
      <c r="O9" s="8" t="s">
        <v>19</v>
      </c>
      <c r="P9" s="7">
        <v>2</v>
      </c>
      <c r="Q9" s="8">
        <f t="shared" si="1"/>
        <v>265</v>
      </c>
      <c r="R9" s="20">
        <v>11.25</v>
      </c>
      <c r="S9" s="21">
        <v>97.735849056603769</v>
      </c>
    </row>
    <row r="10" spans="1:19" x14ac:dyDescent="0.25">
      <c r="O10" s="1"/>
    </row>
    <row r="12" spans="1:19" x14ac:dyDescent="0.25">
      <c r="A12" s="11" t="s">
        <v>22</v>
      </c>
    </row>
    <row r="13" spans="1:19" x14ac:dyDescent="0.25">
      <c r="A13" s="11" t="s">
        <v>26</v>
      </c>
    </row>
    <row r="14" spans="1:19" x14ac:dyDescent="0.25">
      <c r="A14" s="11" t="s">
        <v>27</v>
      </c>
    </row>
  </sheetData>
  <mergeCells count="1">
    <mergeCell ref="I3:L3"/>
  </mergeCells>
  <pageMargins left="0.7" right="0.7" top="0.75" bottom="0.75" header="0.3" footer="0.3"/>
  <pageSetup paperSize="9" scale="4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</dc:creator>
  <cp:lastModifiedBy>Juliane</cp:lastModifiedBy>
  <dcterms:created xsi:type="dcterms:W3CDTF">2017-07-27T09:22:00Z</dcterms:created>
  <dcterms:modified xsi:type="dcterms:W3CDTF">2018-01-22T13:41:41Z</dcterms:modified>
</cp:coreProperties>
</file>