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40" windowWidth="18780" windowHeight="14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<sst xmlns="http://schemas.openxmlformats.org/spreadsheetml/2006/main" count="106" uniqueCount="68">
  <si>
    <t>Sample</t>
  </si>
  <si>
    <t>Qt</t>
  </si>
  <si>
    <t>F</t>
  </si>
  <si>
    <t>L</t>
  </si>
  <si>
    <t>Qm</t>
  </si>
  <si>
    <t>Lt</t>
  </si>
  <si>
    <t>Qp</t>
  </si>
  <si>
    <t>P</t>
  </si>
  <si>
    <t>K</t>
  </si>
  <si>
    <t xml:space="preserve">Quartzose Petrofacies </t>
  </si>
  <si>
    <t>X</t>
  </si>
  <si>
    <t>SD</t>
  </si>
  <si>
    <t>QmFLt%</t>
  </si>
  <si>
    <t>P/F</t>
  </si>
  <si>
    <t xml:space="preserve">Quartzofeldspathic Petrofacies </t>
  </si>
  <si>
    <t xml:space="preserve">Quartzolithic Petrofacies </t>
  </si>
  <si>
    <t>Inferred Correlation</t>
  </si>
  <si>
    <t>Feldspatholithic Petrofacies</t>
  </si>
  <si>
    <t>Upper/Capping ss</t>
  </si>
  <si>
    <t>Lower/Middle</t>
  </si>
  <si>
    <t>798BB02P</t>
  </si>
  <si>
    <t>798EF03P</t>
  </si>
  <si>
    <t>798EF04P</t>
  </si>
  <si>
    <t>Capping ss</t>
  </si>
  <si>
    <t>898WF01M</t>
  </si>
  <si>
    <t>898WF02M</t>
  </si>
  <si>
    <t>798KO01M</t>
  </si>
  <si>
    <t>798KO04M</t>
  </si>
  <si>
    <t>798CC01P</t>
  </si>
  <si>
    <t>798KO06M</t>
  </si>
  <si>
    <t>798BB01P</t>
  </si>
  <si>
    <t>32-88AP*</t>
  </si>
  <si>
    <t>Kaiparowits</t>
  </si>
  <si>
    <t>34-88P</t>
  </si>
  <si>
    <t>45-88P*</t>
  </si>
  <si>
    <t>50-88AP*</t>
  </si>
  <si>
    <t>16-89M*</t>
  </si>
  <si>
    <t>34-89P*</t>
  </si>
  <si>
    <t>52-89P*</t>
  </si>
  <si>
    <t>57-89M*</t>
  </si>
  <si>
    <t>87-89P*</t>
  </si>
  <si>
    <t>Unassigned Petrofacies</t>
  </si>
  <si>
    <t>40-88M*</t>
  </si>
  <si>
    <t>31-89M*</t>
  </si>
  <si>
    <t>35-89P*</t>
  </si>
  <si>
    <t>Iron Springs Formation</t>
  </si>
  <si>
    <t>11-88AM*</t>
  </si>
  <si>
    <t>8-89CM*</t>
  </si>
  <si>
    <t>10-89M*</t>
  </si>
  <si>
    <t>15-89M*</t>
  </si>
  <si>
    <t>68-88AT*</t>
  </si>
  <si>
    <t>18-89BT*</t>
  </si>
  <si>
    <t>Notes:  1.  Suffixes indicate sample locations:  T, thrust belt; M, Markagunt Plateau, P, Paunsaugunt Plateau</t>
  </si>
  <si>
    <t>MARKAGUNT AND PAUNSAUGUNT PLATEAUS</t>
  </si>
  <si>
    <t>19-89AT8*</t>
  </si>
  <si>
    <t>Middle Wahweap</t>
  </si>
  <si>
    <t>QmKP%</t>
  </si>
  <si>
    <t>701GD16M</t>
  </si>
  <si>
    <t>21-89P*</t>
  </si>
  <si>
    <t>01-PC-01P</t>
  </si>
  <si>
    <t>01-PC-03P</t>
  </si>
  <si>
    <t>QtFL%</t>
  </si>
  <si>
    <t xml:space="preserve">              2.  Samples marked with asterisk (*) from Goldstand (1991) or Eaton et al. (1993)</t>
  </si>
  <si>
    <t>QpLvmLsm%</t>
  </si>
  <si>
    <t>Lvm</t>
  </si>
  <si>
    <t>Lsm</t>
  </si>
  <si>
    <t>Lvm/L</t>
  </si>
  <si>
    <t xml:space="preserve">APPENDIX 3. RECALCULATED MODAL POINT-COUNT DATA FOR SANDSTONES FROM THRUST BELT,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</si>
</sst>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Helv"/>
      <family val="0"/>
    </font>
    <font>
      <sz val="9"/>
      <name val="Helv"/>
      <family val="0"/>
    </font>
    <font>
      <b/>
      <sz val="9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workbookViewId="0" topLeftCell="A33">
      <selection activeCell="H21" sqref="H21"/>
    </sheetView>
  </sheetViews>
  <sheetFormatPr defaultColWidth="11.00390625" defaultRowHeight="12"/>
  <cols>
    <col min="1" max="1" width="10.875" style="4" customWidth="1"/>
    <col min="2" max="2" width="15.875" style="4" customWidth="1"/>
    <col min="3" max="5" width="5.875" style="17" customWidth="1"/>
    <col min="6" max="6" width="1.00390625" style="17" customWidth="1"/>
    <col min="7" max="9" width="5.875" style="17" customWidth="1"/>
    <col min="10" max="10" width="1.00390625" style="17" customWidth="1"/>
    <col min="11" max="13" width="5.875" style="17" customWidth="1"/>
    <col min="14" max="14" width="1.00390625" style="17" customWidth="1"/>
    <col min="15" max="17" width="5.875" style="17" customWidth="1"/>
    <col min="18" max="18" width="1.00390625" style="5" customWidth="1"/>
    <col min="19" max="20" width="6.875" style="17" customWidth="1"/>
    <col min="21" max="16384" width="10.875" style="4" customWidth="1"/>
  </cols>
  <sheetData>
    <row r="1" spans="1:20" s="32" customFormat="1" ht="18" customHeight="1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6"/>
      <c r="T1" s="36"/>
    </row>
    <row r="2" spans="1:20" s="31" customFormat="1" ht="18" customHeight="1" thickBot="1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3"/>
    </row>
    <row r="3" spans="1:20" s="6" customFormat="1" ht="18" customHeight="1" thickTop="1">
      <c r="A3" s="2"/>
      <c r="B3" s="2"/>
      <c r="C3" s="33"/>
      <c r="D3" s="34" t="s">
        <v>61</v>
      </c>
      <c r="E3" s="33"/>
      <c r="F3" s="2"/>
      <c r="G3" s="33"/>
      <c r="H3" s="34" t="s">
        <v>12</v>
      </c>
      <c r="I3" s="33"/>
      <c r="J3" s="2"/>
      <c r="K3" s="33"/>
      <c r="L3" s="34" t="s">
        <v>63</v>
      </c>
      <c r="M3" s="33"/>
      <c r="N3" s="2"/>
      <c r="O3" s="33"/>
      <c r="P3" s="34" t="s">
        <v>56</v>
      </c>
      <c r="Q3" s="35"/>
      <c r="R3" s="2"/>
      <c r="S3" s="5"/>
      <c r="T3" s="5"/>
    </row>
    <row r="4" spans="1:20" s="8" customFormat="1" ht="15" customHeight="1">
      <c r="A4" s="7" t="s">
        <v>0</v>
      </c>
      <c r="B4" s="7" t="s">
        <v>16</v>
      </c>
      <c r="C4" s="7" t="s">
        <v>1</v>
      </c>
      <c r="D4" s="7" t="s">
        <v>2</v>
      </c>
      <c r="E4" s="7" t="s">
        <v>3</v>
      </c>
      <c r="F4" s="7"/>
      <c r="G4" s="7" t="s">
        <v>4</v>
      </c>
      <c r="H4" s="7" t="s">
        <v>2</v>
      </c>
      <c r="I4" s="7" t="s">
        <v>5</v>
      </c>
      <c r="J4" s="7"/>
      <c r="K4" s="7" t="s">
        <v>6</v>
      </c>
      <c r="L4" s="7" t="s">
        <v>64</v>
      </c>
      <c r="M4" s="7" t="s">
        <v>65</v>
      </c>
      <c r="N4" s="7"/>
      <c r="O4" s="7" t="s">
        <v>4</v>
      </c>
      <c r="P4" s="7" t="s">
        <v>8</v>
      </c>
      <c r="Q4" s="7" t="s">
        <v>7</v>
      </c>
      <c r="R4" s="7"/>
      <c r="S4" s="7" t="s">
        <v>13</v>
      </c>
      <c r="T4" s="7" t="s">
        <v>66</v>
      </c>
    </row>
    <row r="5" spans="1:20" s="8" customFormat="1" ht="18" customHeight="1">
      <c r="A5" s="9" t="s">
        <v>14</v>
      </c>
      <c r="B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0"/>
      <c r="T5" s="10"/>
    </row>
    <row r="6" spans="1:20" s="8" customFormat="1" ht="13.5" customHeight="1">
      <c r="A6" s="11" t="s">
        <v>20</v>
      </c>
      <c r="B6" s="11" t="s">
        <v>18</v>
      </c>
      <c r="C6" s="11">
        <v>70</v>
      </c>
      <c r="D6" s="11">
        <v>12</v>
      </c>
      <c r="E6" s="11">
        <v>18</v>
      </c>
      <c r="F6" s="11"/>
      <c r="G6" s="11">
        <v>31</v>
      </c>
      <c r="H6" s="11">
        <v>12</v>
      </c>
      <c r="I6" s="11">
        <v>57</v>
      </c>
      <c r="J6" s="11"/>
      <c r="K6" s="11">
        <v>69</v>
      </c>
      <c r="L6" s="11">
        <v>7</v>
      </c>
      <c r="M6" s="11">
        <v>23</v>
      </c>
      <c r="N6" s="11"/>
      <c r="O6" s="11">
        <v>73</v>
      </c>
      <c r="P6" s="11">
        <v>22</v>
      </c>
      <c r="Q6" s="11">
        <v>5</v>
      </c>
      <c r="R6" s="11"/>
      <c r="S6" s="13">
        <f>Q6/(P6+Q6)</f>
        <v>0.18518518518518517</v>
      </c>
      <c r="T6" s="22">
        <f>L6/(L6+M6)</f>
        <v>0.23333333333333334</v>
      </c>
    </row>
    <row r="7" spans="1:20" s="8" customFormat="1" ht="13.5" customHeight="1">
      <c r="A7" s="11" t="s">
        <v>21</v>
      </c>
      <c r="B7" s="11" t="s">
        <v>19</v>
      </c>
      <c r="C7" s="11">
        <v>71</v>
      </c>
      <c r="D7" s="11">
        <v>11</v>
      </c>
      <c r="E7" s="11">
        <v>18</v>
      </c>
      <c r="F7" s="11"/>
      <c r="G7" s="11">
        <v>60</v>
      </c>
      <c r="H7" s="11">
        <v>11</v>
      </c>
      <c r="I7" s="11">
        <v>29</v>
      </c>
      <c r="J7" s="11"/>
      <c r="K7" s="11">
        <v>39</v>
      </c>
      <c r="L7" s="11">
        <v>8</v>
      </c>
      <c r="M7" s="11">
        <v>53</v>
      </c>
      <c r="N7" s="11"/>
      <c r="O7" s="11">
        <v>85</v>
      </c>
      <c r="P7" s="11">
        <v>15</v>
      </c>
      <c r="Q7" s="11">
        <v>0</v>
      </c>
      <c r="R7" s="11"/>
      <c r="S7" s="13">
        <f>Q7/(P7+Q7)</f>
        <v>0</v>
      </c>
      <c r="T7" s="22">
        <f>L7/(L7+M7)</f>
        <v>0.13114754098360656</v>
      </c>
    </row>
    <row r="8" spans="1:20" s="8" customFormat="1" ht="13.5" customHeight="1">
      <c r="A8" s="11" t="s">
        <v>22</v>
      </c>
      <c r="B8" s="11" t="s">
        <v>19</v>
      </c>
      <c r="C8" s="11">
        <v>63</v>
      </c>
      <c r="D8" s="11">
        <v>12</v>
      </c>
      <c r="E8" s="11">
        <v>25</v>
      </c>
      <c r="F8" s="11"/>
      <c r="G8" s="11">
        <v>47</v>
      </c>
      <c r="H8" s="11">
        <v>12</v>
      </c>
      <c r="I8" s="11">
        <v>41</v>
      </c>
      <c r="J8" s="11"/>
      <c r="K8" s="11">
        <v>38</v>
      </c>
      <c r="L8" s="11">
        <v>2</v>
      </c>
      <c r="M8" s="11">
        <v>60</v>
      </c>
      <c r="N8" s="11"/>
      <c r="O8" s="11">
        <v>80</v>
      </c>
      <c r="P8" s="11">
        <v>18</v>
      </c>
      <c r="Q8" s="11">
        <v>2</v>
      </c>
      <c r="R8" s="11"/>
      <c r="S8" s="13">
        <f>Q8/(P8+Q8)</f>
        <v>0.1</v>
      </c>
      <c r="T8" s="22">
        <f>L8/(L8+M8)</f>
        <v>0.03225806451612903</v>
      </c>
    </row>
    <row r="9" spans="1:20" s="8" customFormat="1" ht="13.5" customHeight="1">
      <c r="A9" s="11" t="s">
        <v>26</v>
      </c>
      <c r="B9" s="11" t="s">
        <v>19</v>
      </c>
      <c r="C9" s="11">
        <v>61</v>
      </c>
      <c r="D9" s="11">
        <v>22</v>
      </c>
      <c r="E9" s="11">
        <v>17</v>
      </c>
      <c r="F9" s="11"/>
      <c r="G9" s="11">
        <v>39</v>
      </c>
      <c r="H9" s="11">
        <v>22</v>
      </c>
      <c r="I9" s="11">
        <v>39</v>
      </c>
      <c r="J9" s="11"/>
      <c r="K9" s="11">
        <v>56</v>
      </c>
      <c r="L9" s="11">
        <v>4</v>
      </c>
      <c r="M9" s="11">
        <v>40</v>
      </c>
      <c r="N9" s="11"/>
      <c r="O9" s="11">
        <v>64</v>
      </c>
      <c r="P9" s="11">
        <v>34</v>
      </c>
      <c r="Q9" s="11">
        <v>2</v>
      </c>
      <c r="R9" s="11"/>
      <c r="S9" s="13">
        <f>Q9/(P9+Q9)</f>
        <v>0.05555555555555555</v>
      </c>
      <c r="T9" s="22">
        <f>L9/(L9+M9)</f>
        <v>0.09090909090909091</v>
      </c>
    </row>
    <row r="10" spans="1:20" s="8" customFormat="1" ht="12.75" customHeight="1">
      <c r="A10" s="38" t="s">
        <v>57</v>
      </c>
      <c r="B10" s="11" t="s">
        <v>55</v>
      </c>
      <c r="C10" s="15">
        <v>55</v>
      </c>
      <c r="D10" s="15">
        <v>4</v>
      </c>
      <c r="E10" s="15">
        <v>41</v>
      </c>
      <c r="F10" s="15"/>
      <c r="G10" s="15">
        <v>44</v>
      </c>
      <c r="H10" s="15">
        <v>4</v>
      </c>
      <c r="I10" s="15">
        <v>52</v>
      </c>
      <c r="J10" s="15"/>
      <c r="K10" s="15">
        <v>20</v>
      </c>
      <c r="L10" s="15">
        <v>1</v>
      </c>
      <c r="M10" s="15">
        <v>79</v>
      </c>
      <c r="N10" s="15"/>
      <c r="O10" s="15">
        <v>92</v>
      </c>
      <c r="P10" s="15">
        <v>6</v>
      </c>
      <c r="Q10" s="15">
        <v>2</v>
      </c>
      <c r="R10" s="16"/>
      <c r="S10" s="13">
        <v>0.27</v>
      </c>
      <c r="T10" s="22">
        <v>0.01</v>
      </c>
    </row>
    <row r="11" spans="1:20" s="8" customFormat="1" ht="13.5" customHeight="1">
      <c r="A11" s="11" t="s">
        <v>10</v>
      </c>
      <c r="B11" s="11"/>
      <c r="C11" s="15">
        <f>AVERAGE(C6:C10)</f>
        <v>64</v>
      </c>
      <c r="D11" s="15">
        <f>AVERAGE(D6:D10)</f>
        <v>12.2</v>
      </c>
      <c r="E11" s="15">
        <f>AVERAGE(E6:E10)</f>
        <v>23.8</v>
      </c>
      <c r="F11" s="15" t="e">
        <f>AVERAGE(F6:F9)</f>
        <v>#DIV/0!</v>
      </c>
      <c r="G11" s="15">
        <f>AVERAGE(G6:G10)</f>
        <v>44.2</v>
      </c>
      <c r="H11" s="15">
        <f>AVERAGE(H6:H10)</f>
        <v>12.2</v>
      </c>
      <c r="I11" s="15">
        <f>AVERAGE(I6:I10)</f>
        <v>43.6</v>
      </c>
      <c r="J11" s="15" t="e">
        <f>AVERAGE(J6:J9)</f>
        <v>#DIV/0!</v>
      </c>
      <c r="K11" s="15">
        <f>AVERAGE(K6:K10)</f>
        <v>44.4</v>
      </c>
      <c r="L11" s="15">
        <f>AVERAGE(L6:L10)</f>
        <v>4.4</v>
      </c>
      <c r="M11" s="15">
        <f>AVERAGE(M6:M10)</f>
        <v>51</v>
      </c>
      <c r="N11" s="15" t="e">
        <f>AVERAGE(N6:N9)</f>
        <v>#DIV/0!</v>
      </c>
      <c r="O11" s="15">
        <f>AVERAGE(O6:O10)</f>
        <v>78.8</v>
      </c>
      <c r="P11" s="15">
        <f>AVERAGE(P6:P10)</f>
        <v>19</v>
      </c>
      <c r="Q11" s="15">
        <f>AVERAGE(Q6:Q10)</f>
        <v>2.2</v>
      </c>
      <c r="R11" s="15" t="e">
        <f>AVERAGE(R6:R9)</f>
        <v>#DIV/0!</v>
      </c>
      <c r="S11" s="13">
        <f>AVERAGE(S6:S10)</f>
        <v>0.12214814814814816</v>
      </c>
      <c r="T11" s="13">
        <f>AVERAGE(T6:T10)</f>
        <v>0.09952960594843197</v>
      </c>
    </row>
    <row r="12" spans="1:20" s="8" customFormat="1" ht="13.5" customHeight="1">
      <c r="A12" s="11" t="s">
        <v>11</v>
      </c>
      <c r="B12" s="11"/>
      <c r="C12" s="15">
        <f>STDEV(C6:C10)</f>
        <v>6.6332495807108</v>
      </c>
      <c r="D12" s="15">
        <f>STDEV(D6:D10)</f>
        <v>6.418722614352484</v>
      </c>
      <c r="E12" s="15">
        <f>STDEV(E6:E10)</f>
        <v>10.13410084812659</v>
      </c>
      <c r="F12" s="15" t="e">
        <f>STDEV(F6:F9)</f>
        <v>#DIV/0!</v>
      </c>
      <c r="G12" s="15">
        <f>STDEV(G6:G10)</f>
        <v>10.709808588392224</v>
      </c>
      <c r="H12" s="15">
        <f>STDEV(H6:H10)</f>
        <v>6.418722614352484</v>
      </c>
      <c r="I12" s="15">
        <f>STDEV(I6:I10)</f>
        <v>11.081516141756065</v>
      </c>
      <c r="J12" s="15" t="e">
        <f>STDEV(J6:J9)</f>
        <v>#DIV/0!</v>
      </c>
      <c r="K12" s="15">
        <f>STDEV(K6:K10)</f>
        <v>18.74299869284529</v>
      </c>
      <c r="L12" s="15">
        <f>STDEV(L6:L10)</f>
        <v>3.0495901363953815</v>
      </c>
      <c r="M12" s="15">
        <f>STDEV(M6:M10)</f>
        <v>21.059439688652688</v>
      </c>
      <c r="N12" s="15" t="e">
        <f>STDEV(N6:N9)</f>
        <v>#DIV/0!</v>
      </c>
      <c r="O12" s="15">
        <f>STDEV(O6:O10)</f>
        <v>10.80277742064511</v>
      </c>
      <c r="P12" s="15">
        <f>STDEV(P6:P10)</f>
        <v>10.2469507659596</v>
      </c>
      <c r="Q12" s="15">
        <f>STDEV(Q6:Q10)</f>
        <v>1.788854381999832</v>
      </c>
      <c r="R12" s="16" t="e">
        <f>STDEV(R6:R9)</f>
        <v>#DIV/0!</v>
      </c>
      <c r="S12" s="13">
        <f>STDEV(S6:S10)</f>
        <v>0.10686337315124392</v>
      </c>
      <c r="T12" s="13">
        <f>STDEV(T6:T10)</f>
        <v>0.08876718873756875</v>
      </c>
    </row>
    <row r="13" spans="1:20" s="8" customFormat="1" ht="18" customHeight="1">
      <c r="A13" s="9" t="s">
        <v>17</v>
      </c>
      <c r="B13" s="12"/>
      <c r="C13" s="1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3"/>
      <c r="T13" s="22"/>
    </row>
    <row r="14" spans="1:20" s="8" customFormat="1" ht="13.5" customHeight="1">
      <c r="A14" s="11" t="s">
        <v>34</v>
      </c>
      <c r="B14" s="11" t="s">
        <v>32</v>
      </c>
      <c r="C14" s="15">
        <v>18</v>
      </c>
      <c r="D14" s="15">
        <v>5</v>
      </c>
      <c r="E14" s="15">
        <v>77</v>
      </c>
      <c r="F14" s="15"/>
      <c r="G14" s="15">
        <v>18</v>
      </c>
      <c r="H14" s="15">
        <v>5</v>
      </c>
      <c r="I14" s="15">
        <v>77</v>
      </c>
      <c r="J14" s="15"/>
      <c r="K14" s="15">
        <v>1</v>
      </c>
      <c r="L14" s="15">
        <v>42</v>
      </c>
      <c r="M14" s="15">
        <v>57</v>
      </c>
      <c r="N14" s="15"/>
      <c r="O14" s="15"/>
      <c r="P14" s="15"/>
      <c r="Q14" s="15"/>
      <c r="R14" s="16"/>
      <c r="S14" s="13"/>
      <c r="T14" s="22">
        <f>L14/(L14+M14)</f>
        <v>0.42424242424242425</v>
      </c>
    </row>
    <row r="15" spans="1:20" s="8" customFormat="1" ht="13.5" customHeight="1">
      <c r="A15" s="11" t="s">
        <v>58</v>
      </c>
      <c r="B15" s="11" t="s">
        <v>32</v>
      </c>
      <c r="C15" s="15">
        <v>34</v>
      </c>
      <c r="D15" s="15">
        <v>9</v>
      </c>
      <c r="E15" s="15">
        <v>57</v>
      </c>
      <c r="F15" s="15"/>
      <c r="G15" s="15">
        <v>28</v>
      </c>
      <c r="H15" s="15">
        <v>9</v>
      </c>
      <c r="I15" s="15">
        <v>63</v>
      </c>
      <c r="J15" s="15"/>
      <c r="K15" s="15">
        <v>7</v>
      </c>
      <c r="L15" s="15">
        <v>35</v>
      </c>
      <c r="M15" s="15">
        <v>58</v>
      </c>
      <c r="N15" s="15"/>
      <c r="O15" s="15"/>
      <c r="P15" s="15"/>
      <c r="Q15" s="15"/>
      <c r="R15" s="16"/>
      <c r="S15" s="13"/>
      <c r="T15" s="22">
        <f>L15/(L15+M15)</f>
        <v>0.3763440860215054</v>
      </c>
    </row>
    <row r="16" spans="1:20" s="8" customFormat="1" ht="13.5" customHeight="1">
      <c r="A16" s="11" t="s">
        <v>38</v>
      </c>
      <c r="B16" s="11" t="s">
        <v>32</v>
      </c>
      <c r="C16" s="15">
        <v>23</v>
      </c>
      <c r="D16" s="15">
        <v>16</v>
      </c>
      <c r="E16" s="15">
        <v>61</v>
      </c>
      <c r="F16" s="15"/>
      <c r="G16" s="15">
        <v>19</v>
      </c>
      <c r="H16" s="15">
        <v>16</v>
      </c>
      <c r="I16" s="15">
        <v>65</v>
      </c>
      <c r="J16" s="15"/>
      <c r="K16" s="15">
        <v>5</v>
      </c>
      <c r="L16" s="15">
        <v>51</v>
      </c>
      <c r="M16" s="15">
        <v>46</v>
      </c>
      <c r="N16" s="15"/>
      <c r="O16" s="15"/>
      <c r="P16" s="15"/>
      <c r="Q16" s="15"/>
      <c r="R16" s="16"/>
      <c r="S16" s="13"/>
      <c r="T16" s="22">
        <f>L16/(L16+M16)</f>
        <v>0.5257731958762887</v>
      </c>
    </row>
    <row r="17" spans="1:20" s="8" customFormat="1" ht="13.5" customHeight="1">
      <c r="A17" s="11" t="s">
        <v>39</v>
      </c>
      <c r="B17" s="11" t="s">
        <v>32</v>
      </c>
      <c r="C17" s="15">
        <v>42</v>
      </c>
      <c r="D17" s="15">
        <v>8</v>
      </c>
      <c r="E17" s="15">
        <v>50</v>
      </c>
      <c r="F17" s="15"/>
      <c r="G17" s="15">
        <v>35</v>
      </c>
      <c r="H17" s="15">
        <v>8</v>
      </c>
      <c r="I17" s="15">
        <v>57</v>
      </c>
      <c r="J17" s="15"/>
      <c r="K17" s="15">
        <v>8</v>
      </c>
      <c r="L17" s="15">
        <v>38</v>
      </c>
      <c r="M17" s="15">
        <v>54</v>
      </c>
      <c r="N17" s="15"/>
      <c r="O17" s="15"/>
      <c r="P17" s="15"/>
      <c r="Q17" s="15"/>
      <c r="R17" s="16"/>
      <c r="S17" s="13"/>
      <c r="T17" s="22">
        <f>L17/(L17+M17)</f>
        <v>0.41304347826086957</v>
      </c>
    </row>
    <row r="18" spans="1:20" s="8" customFormat="1" ht="13.5" customHeight="1">
      <c r="A18" s="11" t="s">
        <v>40</v>
      </c>
      <c r="B18" s="11" t="s">
        <v>32</v>
      </c>
      <c r="C18" s="15">
        <v>41</v>
      </c>
      <c r="D18" s="15">
        <v>13</v>
      </c>
      <c r="E18" s="15">
        <v>46</v>
      </c>
      <c r="F18" s="15"/>
      <c r="G18" s="15">
        <v>39</v>
      </c>
      <c r="H18" s="15">
        <v>13</v>
      </c>
      <c r="I18" s="15">
        <v>48</v>
      </c>
      <c r="J18" s="15"/>
      <c r="K18" s="15">
        <v>5</v>
      </c>
      <c r="L18" s="15">
        <v>70</v>
      </c>
      <c r="M18" s="15">
        <v>25</v>
      </c>
      <c r="N18" s="15"/>
      <c r="O18" s="15"/>
      <c r="P18" s="15"/>
      <c r="Q18" s="15"/>
      <c r="R18" s="16"/>
      <c r="S18" s="13"/>
      <c r="T18" s="22">
        <f>L18/(L18+M18)</f>
        <v>0.7368421052631579</v>
      </c>
    </row>
    <row r="19" spans="1:20" s="8" customFormat="1" ht="13.5" customHeight="1">
      <c r="A19" s="11" t="s">
        <v>10</v>
      </c>
      <c r="B19" s="11"/>
      <c r="C19" s="15">
        <f aca="true" t="shared" si="0" ref="C19:N19">AVERAGE(C14:C18)</f>
        <v>31.6</v>
      </c>
      <c r="D19" s="15">
        <f t="shared" si="0"/>
        <v>10.2</v>
      </c>
      <c r="E19" s="15">
        <f t="shared" si="0"/>
        <v>58.2</v>
      </c>
      <c r="F19" s="15" t="e">
        <f t="shared" si="0"/>
        <v>#DIV/0!</v>
      </c>
      <c r="G19" s="15">
        <f t="shared" si="0"/>
        <v>27.8</v>
      </c>
      <c r="H19" s="15">
        <f t="shared" si="0"/>
        <v>10.2</v>
      </c>
      <c r="I19" s="15">
        <f t="shared" si="0"/>
        <v>62</v>
      </c>
      <c r="J19" s="15" t="e">
        <f t="shared" si="0"/>
        <v>#DIV/0!</v>
      </c>
      <c r="K19" s="15">
        <f t="shared" si="0"/>
        <v>5.2</v>
      </c>
      <c r="L19" s="15">
        <f t="shared" si="0"/>
        <v>47.2</v>
      </c>
      <c r="M19" s="15">
        <f t="shared" si="0"/>
        <v>48</v>
      </c>
      <c r="N19" s="15" t="e">
        <f t="shared" si="0"/>
        <v>#DIV/0!</v>
      </c>
      <c r="O19" s="15"/>
      <c r="P19" s="15"/>
      <c r="Q19" s="15"/>
      <c r="R19" s="15"/>
      <c r="S19" s="15"/>
      <c r="T19" s="13">
        <f>AVERAGE(T14:T18)</f>
        <v>0.4952490579328492</v>
      </c>
    </row>
    <row r="20" spans="1:20" s="8" customFormat="1" ht="13.5" customHeight="1">
      <c r="A20" s="11" t="s">
        <v>11</v>
      </c>
      <c r="B20" s="11"/>
      <c r="C20" s="15">
        <f aca="true" t="shared" si="1" ref="C20:M20">STDEV(C14:C18)</f>
        <v>10.737783756436892</v>
      </c>
      <c r="D20" s="15">
        <f t="shared" si="1"/>
        <v>4.324349662087929</v>
      </c>
      <c r="E20" s="15">
        <f t="shared" si="1"/>
        <v>12.029131306956451</v>
      </c>
      <c r="F20" s="15" t="e">
        <f t="shared" si="1"/>
        <v>#DIV/0!</v>
      </c>
      <c r="G20" s="15">
        <f t="shared" si="1"/>
        <v>9.364827814754527</v>
      </c>
      <c r="H20" s="15">
        <f t="shared" si="1"/>
        <v>4.324349662087929</v>
      </c>
      <c r="I20" s="15">
        <f t="shared" si="1"/>
        <v>10.677078252031311</v>
      </c>
      <c r="J20" s="15" t="e">
        <f t="shared" si="1"/>
        <v>#DIV/0!</v>
      </c>
      <c r="K20" s="15">
        <f t="shared" si="1"/>
        <v>2.683281572999748</v>
      </c>
      <c r="L20" s="15">
        <f t="shared" si="1"/>
        <v>14.09609875107293</v>
      </c>
      <c r="M20" s="15">
        <f t="shared" si="1"/>
        <v>13.693063937629153</v>
      </c>
      <c r="N20" s="15" t="e">
        <f>STDEV(N14:N16)</f>
        <v>#DIV/0!</v>
      </c>
      <c r="O20" s="15"/>
      <c r="P20" s="15"/>
      <c r="Q20" s="15"/>
      <c r="R20" s="15"/>
      <c r="S20" s="13"/>
      <c r="T20" s="13">
        <f>STDEV(T14:T18)</f>
        <v>0.14597689476251408</v>
      </c>
    </row>
    <row r="21" spans="1:20" s="8" customFormat="1" ht="18" customHeight="1">
      <c r="A21" s="9" t="s">
        <v>15</v>
      </c>
      <c r="B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1"/>
      <c r="S21" s="13"/>
      <c r="T21" s="14"/>
    </row>
    <row r="22" spans="1:20" s="8" customFormat="1" ht="12.75" customHeight="1">
      <c r="A22" s="11" t="s">
        <v>59</v>
      </c>
      <c r="B22" s="11" t="s">
        <v>55</v>
      </c>
      <c r="C22" s="15">
        <v>42</v>
      </c>
      <c r="D22" s="15">
        <v>5</v>
      </c>
      <c r="E22" s="15">
        <v>53</v>
      </c>
      <c r="F22" s="15"/>
      <c r="G22" s="15">
        <v>32</v>
      </c>
      <c r="H22" s="15">
        <v>5</v>
      </c>
      <c r="I22" s="15">
        <v>63</v>
      </c>
      <c r="J22" s="15"/>
      <c r="K22" s="15">
        <v>16</v>
      </c>
      <c r="L22" s="15">
        <v>1</v>
      </c>
      <c r="M22" s="15">
        <v>83</v>
      </c>
      <c r="N22" s="15"/>
      <c r="O22" s="15">
        <v>85</v>
      </c>
      <c r="P22" s="15">
        <v>7</v>
      </c>
      <c r="Q22" s="15">
        <v>7</v>
      </c>
      <c r="R22" s="15"/>
      <c r="S22" s="13">
        <v>0.5</v>
      </c>
      <c r="T22" s="13">
        <v>0.01</v>
      </c>
    </row>
    <row r="23" spans="1:20" s="8" customFormat="1" ht="12.75" customHeight="1">
      <c r="A23" s="11" t="s">
        <v>60</v>
      </c>
      <c r="B23" s="11" t="s">
        <v>19</v>
      </c>
      <c r="C23" s="15">
        <v>77</v>
      </c>
      <c r="D23" s="15">
        <v>1</v>
      </c>
      <c r="E23" s="15">
        <v>22</v>
      </c>
      <c r="F23" s="15"/>
      <c r="G23" s="15">
        <v>66</v>
      </c>
      <c r="H23" s="15">
        <v>1</v>
      </c>
      <c r="I23" s="15">
        <v>33</v>
      </c>
      <c r="J23" s="15"/>
      <c r="K23" s="15">
        <v>34</v>
      </c>
      <c r="L23" s="15">
        <v>0</v>
      </c>
      <c r="M23" s="15">
        <v>66</v>
      </c>
      <c r="N23" s="15"/>
      <c r="O23" s="15">
        <v>98</v>
      </c>
      <c r="P23" s="15">
        <v>2</v>
      </c>
      <c r="Q23" s="15">
        <v>0</v>
      </c>
      <c r="R23" s="16"/>
      <c r="S23" s="13">
        <v>0.2</v>
      </c>
      <c r="T23" s="22">
        <v>0</v>
      </c>
    </row>
    <row r="24" spans="1:20" s="10" customFormat="1" ht="12.75" customHeight="1">
      <c r="A24" s="10" t="s">
        <v>28</v>
      </c>
      <c r="B24" s="10" t="s">
        <v>18</v>
      </c>
      <c r="C24" s="10">
        <v>96</v>
      </c>
      <c r="D24" s="10">
        <v>0</v>
      </c>
      <c r="E24" s="10">
        <v>4</v>
      </c>
      <c r="G24" s="10">
        <v>48</v>
      </c>
      <c r="H24" s="10">
        <v>0</v>
      </c>
      <c r="I24" s="10">
        <v>52</v>
      </c>
      <c r="K24" s="10">
        <v>93</v>
      </c>
      <c r="L24" s="10">
        <v>0</v>
      </c>
      <c r="M24" s="10">
        <v>7</v>
      </c>
      <c r="O24" s="10">
        <v>100</v>
      </c>
      <c r="P24" s="10">
        <v>0</v>
      </c>
      <c r="Q24" s="10">
        <v>0</v>
      </c>
      <c r="R24" s="11"/>
      <c r="T24" s="14">
        <f>L24/(L24+M24)</f>
        <v>0</v>
      </c>
    </row>
    <row r="25" spans="1:20" s="8" customFormat="1" ht="13.5" customHeight="1">
      <c r="A25" s="11" t="s">
        <v>27</v>
      </c>
      <c r="B25" s="11" t="s">
        <v>18</v>
      </c>
      <c r="C25" s="11">
        <v>80</v>
      </c>
      <c r="D25" s="11">
        <v>6</v>
      </c>
      <c r="E25" s="11">
        <v>14</v>
      </c>
      <c r="F25" s="11"/>
      <c r="G25" s="11">
        <v>68</v>
      </c>
      <c r="H25" s="11">
        <v>6</v>
      </c>
      <c r="I25" s="11">
        <v>26</v>
      </c>
      <c r="J25" s="11"/>
      <c r="K25" s="11">
        <v>45</v>
      </c>
      <c r="L25" s="11">
        <v>0</v>
      </c>
      <c r="M25" s="11">
        <v>55</v>
      </c>
      <c r="N25" s="11"/>
      <c r="O25" s="11">
        <v>92</v>
      </c>
      <c r="P25" s="11">
        <v>8</v>
      </c>
      <c r="Q25" s="11">
        <v>0</v>
      </c>
      <c r="R25" s="11"/>
      <c r="S25" s="13"/>
      <c r="T25" s="14">
        <f aca="true" t="shared" si="2" ref="T25:T32">L25/(L25+M25)</f>
        <v>0</v>
      </c>
    </row>
    <row r="26" spans="1:20" s="8" customFormat="1" ht="13.5" customHeight="1">
      <c r="A26" s="11" t="s">
        <v>29</v>
      </c>
      <c r="B26" s="11" t="s">
        <v>18</v>
      </c>
      <c r="C26" s="11">
        <v>75</v>
      </c>
      <c r="D26" s="11">
        <v>0</v>
      </c>
      <c r="E26" s="11">
        <v>25</v>
      </c>
      <c r="F26" s="11"/>
      <c r="G26" s="11">
        <v>52</v>
      </c>
      <c r="H26" s="11">
        <v>0</v>
      </c>
      <c r="I26" s="11">
        <v>48</v>
      </c>
      <c r="J26" s="11"/>
      <c r="K26" s="11">
        <v>49</v>
      </c>
      <c r="L26" s="11">
        <v>2</v>
      </c>
      <c r="M26" s="11">
        <v>49</v>
      </c>
      <c r="N26" s="11"/>
      <c r="O26" s="11">
        <v>100</v>
      </c>
      <c r="P26" s="11">
        <v>0</v>
      </c>
      <c r="Q26" s="11">
        <v>0</v>
      </c>
      <c r="R26" s="11"/>
      <c r="S26" s="13"/>
      <c r="T26" s="14">
        <f t="shared" si="2"/>
        <v>0.0392156862745098</v>
      </c>
    </row>
    <row r="27" spans="1:20" s="8" customFormat="1" ht="13.5" customHeight="1">
      <c r="A27" s="11" t="s">
        <v>30</v>
      </c>
      <c r="B27" s="11" t="s">
        <v>18</v>
      </c>
      <c r="C27" s="11">
        <v>89</v>
      </c>
      <c r="D27" s="11">
        <v>0</v>
      </c>
      <c r="E27" s="11">
        <v>11</v>
      </c>
      <c r="F27" s="11"/>
      <c r="G27" s="11">
        <v>42</v>
      </c>
      <c r="H27" s="11">
        <v>0</v>
      </c>
      <c r="I27" s="11">
        <v>58</v>
      </c>
      <c r="J27" s="11"/>
      <c r="K27" s="11">
        <v>81</v>
      </c>
      <c r="L27" s="11">
        <v>3</v>
      </c>
      <c r="M27" s="11">
        <v>16</v>
      </c>
      <c r="N27" s="11"/>
      <c r="O27" s="11">
        <v>100</v>
      </c>
      <c r="P27" s="11">
        <v>0</v>
      </c>
      <c r="Q27" s="11">
        <v>0</v>
      </c>
      <c r="R27" s="11"/>
      <c r="S27" s="13"/>
      <c r="T27" s="14">
        <f t="shared" si="2"/>
        <v>0.15789473684210525</v>
      </c>
    </row>
    <row r="28" spans="1:20" ht="10.5">
      <c r="A28" s="17" t="s">
        <v>31</v>
      </c>
      <c r="B28" s="17" t="s">
        <v>32</v>
      </c>
      <c r="C28" s="17">
        <v>70</v>
      </c>
      <c r="D28" s="17">
        <v>4</v>
      </c>
      <c r="E28" s="17">
        <v>26</v>
      </c>
      <c r="G28" s="17">
        <v>64</v>
      </c>
      <c r="H28" s="17">
        <v>4</v>
      </c>
      <c r="I28" s="17">
        <v>32</v>
      </c>
      <c r="J28" s="17">
        <v>32</v>
      </c>
      <c r="K28" s="17">
        <v>19</v>
      </c>
      <c r="L28" s="17">
        <v>27</v>
      </c>
      <c r="M28" s="17">
        <v>54</v>
      </c>
      <c r="T28" s="14">
        <f t="shared" si="2"/>
        <v>0.3333333333333333</v>
      </c>
    </row>
    <row r="29" spans="1:20" s="8" customFormat="1" ht="13.5" customHeight="1">
      <c r="A29" s="11" t="s">
        <v>33</v>
      </c>
      <c r="B29" s="11" t="s">
        <v>32</v>
      </c>
      <c r="C29" s="11">
        <v>62</v>
      </c>
      <c r="D29" s="11">
        <v>2</v>
      </c>
      <c r="E29" s="11">
        <v>36</v>
      </c>
      <c r="F29" s="11"/>
      <c r="G29" s="11">
        <v>50</v>
      </c>
      <c r="H29" s="11">
        <v>2</v>
      </c>
      <c r="I29" s="11">
        <v>48</v>
      </c>
      <c r="J29" s="11"/>
      <c r="K29" s="11">
        <v>24</v>
      </c>
      <c r="L29" s="11">
        <v>25</v>
      </c>
      <c r="M29" s="11">
        <v>51</v>
      </c>
      <c r="N29" s="11"/>
      <c r="O29" s="11"/>
      <c r="P29" s="11"/>
      <c r="Q29" s="11"/>
      <c r="R29" s="11"/>
      <c r="S29" s="13"/>
      <c r="T29" s="14">
        <f t="shared" si="2"/>
        <v>0.32894736842105265</v>
      </c>
    </row>
    <row r="30" spans="1:20" s="8" customFormat="1" ht="13.5" customHeight="1">
      <c r="A30" s="11" t="s">
        <v>35</v>
      </c>
      <c r="B30" s="11" t="s">
        <v>32</v>
      </c>
      <c r="C30" s="11">
        <v>71</v>
      </c>
      <c r="D30" s="11">
        <v>3</v>
      </c>
      <c r="E30" s="11">
        <v>26</v>
      </c>
      <c r="F30" s="11"/>
      <c r="G30" s="11">
        <v>54</v>
      </c>
      <c r="H30" s="11">
        <v>3</v>
      </c>
      <c r="I30" s="11">
        <v>43</v>
      </c>
      <c r="J30" s="11"/>
      <c r="K30" s="11">
        <v>67</v>
      </c>
      <c r="L30" s="11">
        <v>3</v>
      </c>
      <c r="M30" s="11">
        <v>31</v>
      </c>
      <c r="N30" s="11"/>
      <c r="O30" s="11"/>
      <c r="P30" s="11"/>
      <c r="Q30" s="11"/>
      <c r="R30" s="11"/>
      <c r="S30" s="13"/>
      <c r="T30" s="14">
        <f t="shared" si="2"/>
        <v>0.08823529411764706</v>
      </c>
    </row>
    <row r="31" spans="1:20" s="8" customFormat="1" ht="13.5" customHeight="1">
      <c r="A31" s="11" t="s">
        <v>36</v>
      </c>
      <c r="B31" s="11" t="s">
        <v>32</v>
      </c>
      <c r="C31" s="11">
        <v>59</v>
      </c>
      <c r="D31" s="11">
        <v>3</v>
      </c>
      <c r="E31" s="11">
        <v>38</v>
      </c>
      <c r="F31" s="11"/>
      <c r="G31" s="11">
        <v>56</v>
      </c>
      <c r="H31" s="11">
        <v>3</v>
      </c>
      <c r="I31" s="11">
        <v>41</v>
      </c>
      <c r="J31" s="11"/>
      <c r="K31" s="11">
        <v>6</v>
      </c>
      <c r="L31" s="11">
        <v>7</v>
      </c>
      <c r="M31" s="11">
        <v>87</v>
      </c>
      <c r="N31" s="11"/>
      <c r="O31" s="11"/>
      <c r="P31" s="11"/>
      <c r="Q31" s="11"/>
      <c r="R31" s="11"/>
      <c r="S31" s="13"/>
      <c r="T31" s="14">
        <f t="shared" si="2"/>
        <v>0.07446808510638298</v>
      </c>
    </row>
    <row r="32" spans="1:20" s="8" customFormat="1" ht="13.5" customHeight="1">
      <c r="A32" s="11" t="s">
        <v>37</v>
      </c>
      <c r="B32" s="11" t="s">
        <v>32</v>
      </c>
      <c r="C32" s="11">
        <v>62</v>
      </c>
      <c r="D32" s="11">
        <v>5</v>
      </c>
      <c r="E32" s="11">
        <v>33</v>
      </c>
      <c r="F32" s="11"/>
      <c r="G32" s="11">
        <v>58</v>
      </c>
      <c r="H32" s="11">
        <v>5</v>
      </c>
      <c r="I32" s="11">
        <v>37</v>
      </c>
      <c r="J32" s="11"/>
      <c r="K32" s="11">
        <v>13</v>
      </c>
      <c r="L32" s="11">
        <v>50</v>
      </c>
      <c r="M32" s="11">
        <v>37</v>
      </c>
      <c r="N32" s="11"/>
      <c r="O32" s="11"/>
      <c r="P32" s="11"/>
      <c r="Q32" s="11"/>
      <c r="R32" s="11"/>
      <c r="S32" s="13"/>
      <c r="T32" s="14">
        <f t="shared" si="2"/>
        <v>0.5747126436781609</v>
      </c>
    </row>
    <row r="33" spans="1:20" s="8" customFormat="1" ht="13.5" customHeight="1">
      <c r="A33" s="11" t="s">
        <v>10</v>
      </c>
      <c r="B33" s="11"/>
      <c r="C33" s="15">
        <f>AVERAGE(C24:C32)</f>
        <v>73.77777777777777</v>
      </c>
      <c r="D33" s="15">
        <f aca="true" t="shared" si="3" ref="D33:M33">AVERAGE(D24:D32)</f>
        <v>2.5555555555555554</v>
      </c>
      <c r="E33" s="15">
        <f t="shared" si="3"/>
        <v>23.666666666666668</v>
      </c>
      <c r="F33" s="15" t="e">
        <f t="shared" si="3"/>
        <v>#DIV/0!</v>
      </c>
      <c r="G33" s="15">
        <f t="shared" si="3"/>
        <v>54.666666666666664</v>
      </c>
      <c r="H33" s="15">
        <f t="shared" si="3"/>
        <v>2.5555555555555554</v>
      </c>
      <c r="I33" s="15">
        <f t="shared" si="3"/>
        <v>42.77777777777778</v>
      </c>
      <c r="J33" s="15">
        <f t="shared" si="3"/>
        <v>32</v>
      </c>
      <c r="K33" s="15">
        <f t="shared" si="3"/>
        <v>44.111111111111114</v>
      </c>
      <c r="L33" s="15">
        <f t="shared" si="3"/>
        <v>13</v>
      </c>
      <c r="M33" s="15">
        <f t="shared" si="3"/>
        <v>43</v>
      </c>
      <c r="N33" s="15" t="e">
        <f>AVERAGE(N25:N32)</f>
        <v>#DIV/0!</v>
      </c>
      <c r="O33" s="15">
        <f>AVERAGE(O25:O32)</f>
        <v>97.33333333333333</v>
      </c>
      <c r="P33" s="15">
        <f>AVERAGE(P25:P32)</f>
        <v>2.6666666666666665</v>
      </c>
      <c r="Q33" s="15">
        <f>AVERAGE(Q25:Q32)</f>
        <v>0</v>
      </c>
      <c r="R33" s="11"/>
      <c r="S33" s="13"/>
      <c r="T33" s="22">
        <f>AVERAGE(T24:T32)</f>
        <v>0.17742301641924355</v>
      </c>
    </row>
    <row r="34" spans="1:20" s="8" customFormat="1" ht="13.5" customHeight="1">
      <c r="A34" s="11" t="s">
        <v>11</v>
      </c>
      <c r="B34" s="11"/>
      <c r="C34" s="15">
        <f>STDEV(C24:C32)</f>
        <v>12.666666666666664</v>
      </c>
      <c r="D34" s="15">
        <f aca="true" t="shared" si="4" ref="D34:M34">STDEV(D24:D32)</f>
        <v>2.2422706745122856</v>
      </c>
      <c r="E34" s="15">
        <f t="shared" si="4"/>
        <v>11.715374513859983</v>
      </c>
      <c r="F34" s="15" t="e">
        <f t="shared" si="4"/>
        <v>#DIV/0!</v>
      </c>
      <c r="G34" s="15">
        <f t="shared" si="4"/>
        <v>8</v>
      </c>
      <c r="H34" s="15">
        <f t="shared" si="4"/>
        <v>2.2422706745122856</v>
      </c>
      <c r="I34" s="15">
        <f t="shared" si="4"/>
        <v>10.034662148993576</v>
      </c>
      <c r="J34" s="15" t="e">
        <f t="shared" si="4"/>
        <v>#DIV/0!</v>
      </c>
      <c r="K34" s="15">
        <f t="shared" si="4"/>
        <v>31.13456457237055</v>
      </c>
      <c r="L34" s="15">
        <f t="shared" si="4"/>
        <v>17.334935823359718</v>
      </c>
      <c r="M34" s="15">
        <f t="shared" si="4"/>
        <v>23.73288857261164</v>
      </c>
      <c r="N34" s="15" t="e">
        <f>STDEV(N25:N32)</f>
        <v>#DIV/0!</v>
      </c>
      <c r="O34" s="15">
        <f>STDEV(O25:O32)</f>
        <v>4.618802153517072</v>
      </c>
      <c r="P34" s="15">
        <f>STDEV(P25:P32)</f>
        <v>4.618802153517007</v>
      </c>
      <c r="Q34" s="15">
        <f>STDEV(Q25:Q32)</f>
        <v>0</v>
      </c>
      <c r="R34" s="11"/>
      <c r="S34" s="13"/>
      <c r="T34" s="22">
        <f>STDEV(T24:T32)</f>
        <v>0.19560845620394224</v>
      </c>
    </row>
    <row r="35" spans="1:20" s="8" customFormat="1" ht="1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4"/>
    </row>
    <row r="36" spans="1:20" s="8" customFormat="1" ht="18" customHeight="1">
      <c r="A36" s="9" t="s">
        <v>9</v>
      </c>
      <c r="B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10"/>
      <c r="T36" s="14"/>
    </row>
    <row r="37" spans="1:20" s="17" customFormat="1" ht="10.5">
      <c r="A37" s="17" t="s">
        <v>24</v>
      </c>
      <c r="B37" s="17" t="s">
        <v>23</v>
      </c>
      <c r="C37" s="17">
        <v>100</v>
      </c>
      <c r="D37" s="17">
        <v>0</v>
      </c>
      <c r="E37" s="17">
        <v>0</v>
      </c>
      <c r="G37" s="17">
        <v>100</v>
      </c>
      <c r="H37" s="17">
        <v>0</v>
      </c>
      <c r="I37" s="17">
        <v>0</v>
      </c>
      <c r="O37" s="17">
        <v>100</v>
      </c>
      <c r="P37" s="17">
        <v>0</v>
      </c>
      <c r="Q37" s="17">
        <v>0</v>
      </c>
      <c r="R37" s="5"/>
      <c r="S37" s="13"/>
      <c r="T37" s="13"/>
    </row>
    <row r="38" spans="1:20" s="8" customFormat="1" ht="13.5" customHeight="1">
      <c r="A38" s="10" t="s">
        <v>25</v>
      </c>
      <c r="B38" s="10" t="s">
        <v>23</v>
      </c>
      <c r="C38" s="10">
        <v>100</v>
      </c>
      <c r="D38" s="10">
        <v>0</v>
      </c>
      <c r="E38" s="10">
        <v>0</v>
      </c>
      <c r="F38" s="10"/>
      <c r="G38" s="10">
        <v>94</v>
      </c>
      <c r="H38" s="10">
        <v>0</v>
      </c>
      <c r="I38" s="10">
        <v>6</v>
      </c>
      <c r="J38" s="10"/>
      <c r="K38" s="10">
        <v>100</v>
      </c>
      <c r="L38" s="10">
        <v>0</v>
      </c>
      <c r="M38" s="10">
        <v>0</v>
      </c>
      <c r="N38" s="10"/>
      <c r="O38" s="10">
        <v>100</v>
      </c>
      <c r="P38" s="10">
        <v>0</v>
      </c>
      <c r="Q38" s="10">
        <v>0</v>
      </c>
      <c r="R38" s="11"/>
      <c r="S38" s="13"/>
      <c r="T38" s="13"/>
    </row>
    <row r="39" spans="1:20" s="8" customFormat="1" ht="13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0"/>
      <c r="T39" s="22"/>
    </row>
    <row r="40" spans="1:20" s="30" customFormat="1" ht="18" customHeight="1">
      <c r="A40" s="9" t="s">
        <v>41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  <c r="S40" s="27"/>
      <c r="T40" s="29"/>
    </row>
    <row r="41" spans="1:20" s="8" customFormat="1" ht="13.5" customHeight="1">
      <c r="A41" s="10" t="s">
        <v>42</v>
      </c>
      <c r="B41" s="10" t="s">
        <v>32</v>
      </c>
      <c r="C41" s="10">
        <v>49</v>
      </c>
      <c r="D41" s="10">
        <v>7</v>
      </c>
      <c r="E41" s="10">
        <v>44</v>
      </c>
      <c r="F41" s="10"/>
      <c r="G41" s="10">
        <v>41</v>
      </c>
      <c r="H41" s="10">
        <v>7</v>
      </c>
      <c r="I41" s="10">
        <v>52</v>
      </c>
      <c r="J41" s="10"/>
      <c r="K41" s="10">
        <v>13</v>
      </c>
      <c r="L41" s="10">
        <v>25</v>
      </c>
      <c r="M41" s="10">
        <v>62</v>
      </c>
      <c r="N41" s="10"/>
      <c r="O41" s="10"/>
      <c r="P41" s="10"/>
      <c r="Q41" s="10"/>
      <c r="R41" s="11"/>
      <c r="S41" s="10"/>
      <c r="T41" s="22">
        <f>L41/(L41+M41)</f>
        <v>0.28735632183908044</v>
      </c>
    </row>
    <row r="42" spans="1:20" s="8" customFormat="1" ht="13.5" customHeight="1">
      <c r="A42" s="10" t="s">
        <v>43</v>
      </c>
      <c r="B42" s="10" t="s">
        <v>32</v>
      </c>
      <c r="C42" s="10">
        <v>52</v>
      </c>
      <c r="D42" s="10">
        <v>5</v>
      </c>
      <c r="E42" s="10">
        <v>43</v>
      </c>
      <c r="F42" s="10"/>
      <c r="G42" s="10">
        <v>49</v>
      </c>
      <c r="H42" s="10">
        <v>5</v>
      </c>
      <c r="I42" s="10">
        <v>46</v>
      </c>
      <c r="J42" s="10"/>
      <c r="K42" s="10">
        <v>7</v>
      </c>
      <c r="L42" s="10">
        <v>40</v>
      </c>
      <c r="M42" s="10">
        <v>53</v>
      </c>
      <c r="N42" s="10"/>
      <c r="O42" s="10"/>
      <c r="P42" s="10"/>
      <c r="Q42" s="10"/>
      <c r="R42" s="11"/>
      <c r="S42" s="10"/>
      <c r="T42" s="22">
        <f aca="true" t="shared" si="5" ref="T42:T54">L42/(L42+M42)</f>
        <v>0.43010752688172044</v>
      </c>
    </row>
    <row r="43" spans="1:20" s="8" customFormat="1" ht="13.5" customHeight="1">
      <c r="A43" s="10" t="s">
        <v>44</v>
      </c>
      <c r="B43" s="10" t="s">
        <v>32</v>
      </c>
      <c r="C43" s="10">
        <v>51</v>
      </c>
      <c r="D43" s="10">
        <v>7</v>
      </c>
      <c r="E43" s="10">
        <v>42</v>
      </c>
      <c r="F43" s="10"/>
      <c r="G43" s="10">
        <v>48</v>
      </c>
      <c r="H43" s="10">
        <v>7</v>
      </c>
      <c r="I43" s="10">
        <v>45</v>
      </c>
      <c r="J43" s="10"/>
      <c r="K43" s="10">
        <v>7</v>
      </c>
      <c r="L43" s="10">
        <v>36</v>
      </c>
      <c r="M43" s="10">
        <v>57</v>
      </c>
      <c r="N43" s="10"/>
      <c r="O43" s="10"/>
      <c r="P43" s="10"/>
      <c r="Q43" s="10"/>
      <c r="R43" s="11"/>
      <c r="S43" s="10"/>
      <c r="T43" s="22">
        <f t="shared" si="5"/>
        <v>0.3870967741935484</v>
      </c>
    </row>
    <row r="44" spans="1:20" s="8" customFormat="1" ht="13.5" customHeight="1">
      <c r="A44" s="10" t="s">
        <v>10</v>
      </c>
      <c r="B44" s="23"/>
      <c r="C44" s="24">
        <f>AVERAGE(C41:C43)</f>
        <v>50.666666666666664</v>
      </c>
      <c r="D44" s="24">
        <f aca="true" t="shared" si="6" ref="D44:N44">AVERAGE(D41:D43)</f>
        <v>6.333333333333333</v>
      </c>
      <c r="E44" s="24">
        <f t="shared" si="6"/>
        <v>43</v>
      </c>
      <c r="F44" s="24" t="e">
        <f t="shared" si="6"/>
        <v>#DIV/0!</v>
      </c>
      <c r="G44" s="24">
        <f t="shared" si="6"/>
        <v>46</v>
      </c>
      <c r="H44" s="24">
        <f t="shared" si="6"/>
        <v>6.333333333333333</v>
      </c>
      <c r="I44" s="24">
        <f t="shared" si="6"/>
        <v>47.666666666666664</v>
      </c>
      <c r="J44" s="24" t="e">
        <f t="shared" si="6"/>
        <v>#DIV/0!</v>
      </c>
      <c r="K44" s="24">
        <f t="shared" si="6"/>
        <v>9</v>
      </c>
      <c r="L44" s="24">
        <f t="shared" si="6"/>
        <v>33.666666666666664</v>
      </c>
      <c r="M44" s="24">
        <f t="shared" si="6"/>
        <v>57.333333333333336</v>
      </c>
      <c r="N44" s="24" t="e">
        <f t="shared" si="6"/>
        <v>#DIV/0!</v>
      </c>
      <c r="O44" s="24"/>
      <c r="P44" s="24"/>
      <c r="Q44" s="24"/>
      <c r="R44" s="15"/>
      <c r="S44" s="10"/>
      <c r="T44" s="22">
        <f>AVERAGE(T41:T43)</f>
        <v>0.3681868743047831</v>
      </c>
    </row>
    <row r="45" spans="1:20" s="26" customFormat="1" ht="13.5" customHeight="1">
      <c r="A45" s="11" t="s">
        <v>11</v>
      </c>
      <c r="B45" s="25"/>
      <c r="C45" s="15">
        <f>STDEV(C41:C43)</f>
        <v>1.5275252316519965</v>
      </c>
      <c r="D45" s="15">
        <f aca="true" t="shared" si="7" ref="D45:N45">STDEV(D41:D43)</f>
        <v>1.1547005383792528</v>
      </c>
      <c r="E45" s="15">
        <f t="shared" si="7"/>
        <v>1</v>
      </c>
      <c r="F45" s="15" t="e">
        <f t="shared" si="7"/>
        <v>#DIV/0!</v>
      </c>
      <c r="G45" s="15">
        <f t="shared" si="7"/>
        <v>4.358898943540674</v>
      </c>
      <c r="H45" s="15">
        <f t="shared" si="7"/>
        <v>1.1547005383792528</v>
      </c>
      <c r="I45" s="15">
        <f t="shared" si="7"/>
        <v>3.785938897200203</v>
      </c>
      <c r="J45" s="15" t="e">
        <f t="shared" si="7"/>
        <v>#DIV/0!</v>
      </c>
      <c r="K45" s="15">
        <f t="shared" si="7"/>
        <v>3.464101615137755</v>
      </c>
      <c r="L45" s="15">
        <f t="shared" si="7"/>
        <v>7.767453465154025</v>
      </c>
      <c r="M45" s="15">
        <f t="shared" si="7"/>
        <v>4.509249752822861</v>
      </c>
      <c r="N45" s="15" t="e">
        <f t="shared" si="7"/>
        <v>#DIV/0!</v>
      </c>
      <c r="O45" s="15"/>
      <c r="P45" s="15"/>
      <c r="Q45" s="15"/>
      <c r="R45" s="15"/>
      <c r="S45" s="11"/>
      <c r="T45" s="22">
        <f>STDEV(T41:T43)</f>
        <v>0.07323021828885828</v>
      </c>
    </row>
    <row r="46" spans="1:20" s="26" customFormat="1" ht="13.5" customHeight="1">
      <c r="A46" s="11"/>
      <c r="B46" s="2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1"/>
      <c r="T46" s="22"/>
    </row>
    <row r="47" spans="1:20" s="30" customFormat="1" ht="18" customHeight="1">
      <c r="A47" s="9" t="s">
        <v>45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/>
      <c r="S47" s="27"/>
      <c r="T47" s="29"/>
    </row>
    <row r="48" spans="1:20" s="8" customFormat="1" ht="13.5" customHeight="1">
      <c r="A48" s="10" t="s">
        <v>46</v>
      </c>
      <c r="B48" s="10" t="s">
        <v>45</v>
      </c>
      <c r="C48" s="10">
        <v>80</v>
      </c>
      <c r="D48" s="10">
        <v>0</v>
      </c>
      <c r="E48" s="10">
        <v>20</v>
      </c>
      <c r="F48" s="10"/>
      <c r="G48" s="10">
        <v>61</v>
      </c>
      <c r="H48" s="10">
        <v>0</v>
      </c>
      <c r="I48" s="10">
        <v>39</v>
      </c>
      <c r="J48" s="10"/>
      <c r="K48" s="10">
        <v>50</v>
      </c>
      <c r="L48" s="10">
        <v>0</v>
      </c>
      <c r="M48" s="10">
        <v>50</v>
      </c>
      <c r="N48" s="10"/>
      <c r="O48" s="10"/>
      <c r="P48" s="10"/>
      <c r="Q48" s="10"/>
      <c r="R48" s="11"/>
      <c r="S48" s="10"/>
      <c r="T48" s="22">
        <f t="shared" si="5"/>
        <v>0</v>
      </c>
    </row>
    <row r="49" spans="1:20" s="8" customFormat="1" ht="13.5" customHeight="1">
      <c r="A49" s="10" t="s">
        <v>50</v>
      </c>
      <c r="B49" s="10" t="s">
        <v>45</v>
      </c>
      <c r="C49" s="10">
        <v>42</v>
      </c>
      <c r="D49" s="10">
        <v>0</v>
      </c>
      <c r="E49" s="10">
        <v>58</v>
      </c>
      <c r="F49" s="10"/>
      <c r="G49" s="10">
        <v>26</v>
      </c>
      <c r="H49" s="10">
        <v>0</v>
      </c>
      <c r="I49" s="10">
        <v>74</v>
      </c>
      <c r="J49" s="10"/>
      <c r="K49" s="10">
        <v>21</v>
      </c>
      <c r="L49" s="10">
        <v>0</v>
      </c>
      <c r="M49" s="10">
        <v>79</v>
      </c>
      <c r="N49" s="10"/>
      <c r="O49" s="10"/>
      <c r="P49" s="10"/>
      <c r="Q49" s="10"/>
      <c r="R49" s="11"/>
      <c r="S49" s="10"/>
      <c r="T49" s="22">
        <f t="shared" si="5"/>
        <v>0</v>
      </c>
    </row>
    <row r="50" spans="1:20" s="8" customFormat="1" ht="13.5" customHeight="1">
      <c r="A50" s="10" t="s">
        <v>47</v>
      </c>
      <c r="B50" s="10" t="s">
        <v>45</v>
      </c>
      <c r="C50" s="10">
        <v>94</v>
      </c>
      <c r="D50" s="10">
        <v>0</v>
      </c>
      <c r="E50" s="10">
        <v>6</v>
      </c>
      <c r="F50" s="10"/>
      <c r="G50" s="10">
        <v>90</v>
      </c>
      <c r="H50" s="10">
        <v>0</v>
      </c>
      <c r="I50" s="10">
        <v>10</v>
      </c>
      <c r="J50" s="10"/>
      <c r="K50" s="10">
        <v>41</v>
      </c>
      <c r="L50" s="10">
        <v>0</v>
      </c>
      <c r="M50" s="10">
        <v>59</v>
      </c>
      <c r="N50" s="10"/>
      <c r="O50" s="10"/>
      <c r="P50" s="10"/>
      <c r="Q50" s="10"/>
      <c r="R50" s="11"/>
      <c r="S50" s="10"/>
      <c r="T50" s="22">
        <f t="shared" si="5"/>
        <v>0</v>
      </c>
    </row>
    <row r="51" spans="1:20" s="8" customFormat="1" ht="13.5" customHeight="1">
      <c r="A51" s="10" t="s">
        <v>48</v>
      </c>
      <c r="B51" s="10" t="s">
        <v>45</v>
      </c>
      <c r="C51" s="10">
        <v>79</v>
      </c>
      <c r="D51" s="10">
        <v>0</v>
      </c>
      <c r="E51" s="10">
        <v>21</v>
      </c>
      <c r="F51" s="10"/>
      <c r="G51" s="10">
        <v>75</v>
      </c>
      <c r="H51" s="10">
        <v>0</v>
      </c>
      <c r="I51" s="10">
        <v>25</v>
      </c>
      <c r="J51" s="10"/>
      <c r="K51" s="10">
        <v>16</v>
      </c>
      <c r="L51" s="10">
        <v>0</v>
      </c>
      <c r="M51" s="10">
        <v>84</v>
      </c>
      <c r="N51" s="10"/>
      <c r="O51" s="10"/>
      <c r="P51" s="10"/>
      <c r="Q51" s="10"/>
      <c r="R51" s="11"/>
      <c r="S51" s="10"/>
      <c r="T51" s="22">
        <f t="shared" si="5"/>
        <v>0</v>
      </c>
    </row>
    <row r="52" spans="1:20" s="8" customFormat="1" ht="13.5" customHeight="1">
      <c r="A52" s="10" t="s">
        <v>49</v>
      </c>
      <c r="B52" s="10" t="s">
        <v>45</v>
      </c>
      <c r="C52" s="10">
        <v>60</v>
      </c>
      <c r="D52" s="10">
        <v>2</v>
      </c>
      <c r="E52" s="10">
        <v>38</v>
      </c>
      <c r="F52" s="10"/>
      <c r="G52" s="10">
        <v>59</v>
      </c>
      <c r="H52" s="10">
        <v>2</v>
      </c>
      <c r="I52" s="10">
        <v>39</v>
      </c>
      <c r="J52" s="10"/>
      <c r="K52" s="10">
        <v>3</v>
      </c>
      <c r="L52" s="10">
        <v>0</v>
      </c>
      <c r="M52" s="10">
        <v>97</v>
      </c>
      <c r="N52" s="10"/>
      <c r="O52" s="10"/>
      <c r="P52" s="10"/>
      <c r="Q52" s="10"/>
      <c r="R52" s="11"/>
      <c r="S52" s="10"/>
      <c r="T52" s="22">
        <f t="shared" si="5"/>
        <v>0</v>
      </c>
    </row>
    <row r="53" spans="1:20" s="8" customFormat="1" ht="13.5" customHeight="1">
      <c r="A53" s="10" t="s">
        <v>51</v>
      </c>
      <c r="B53" s="10" t="s">
        <v>45</v>
      </c>
      <c r="C53" s="10">
        <v>33</v>
      </c>
      <c r="D53" s="10">
        <v>2</v>
      </c>
      <c r="E53" s="10">
        <v>62</v>
      </c>
      <c r="F53" s="10"/>
      <c r="G53" s="10">
        <v>26</v>
      </c>
      <c r="H53" s="10">
        <v>2</v>
      </c>
      <c r="I53" s="10">
        <v>74</v>
      </c>
      <c r="J53" s="10"/>
      <c r="K53" s="10">
        <v>10</v>
      </c>
      <c r="L53" s="10">
        <v>0</v>
      </c>
      <c r="M53" s="10">
        <v>90</v>
      </c>
      <c r="N53" s="10"/>
      <c r="O53" s="10"/>
      <c r="P53" s="10"/>
      <c r="Q53" s="10"/>
      <c r="R53" s="11"/>
      <c r="S53" s="10"/>
      <c r="T53" s="22">
        <f t="shared" si="5"/>
        <v>0</v>
      </c>
    </row>
    <row r="54" spans="1:20" s="8" customFormat="1" ht="13.5" customHeight="1">
      <c r="A54" s="10" t="s">
        <v>54</v>
      </c>
      <c r="B54" s="10" t="s">
        <v>45</v>
      </c>
      <c r="C54" s="10">
        <v>78</v>
      </c>
      <c r="D54" s="10">
        <v>0</v>
      </c>
      <c r="E54" s="10">
        <v>22</v>
      </c>
      <c r="F54" s="10"/>
      <c r="G54" s="10">
        <v>76</v>
      </c>
      <c r="H54" s="10">
        <v>0</v>
      </c>
      <c r="I54" s="10">
        <v>24</v>
      </c>
      <c r="J54" s="10"/>
      <c r="K54" s="10">
        <v>8</v>
      </c>
      <c r="L54" s="10">
        <v>0</v>
      </c>
      <c r="M54" s="10">
        <v>92</v>
      </c>
      <c r="N54" s="10"/>
      <c r="O54" s="10"/>
      <c r="P54" s="10"/>
      <c r="Q54" s="10"/>
      <c r="R54" s="11"/>
      <c r="S54" s="10"/>
      <c r="T54" s="22">
        <f t="shared" si="5"/>
        <v>0</v>
      </c>
    </row>
    <row r="55" spans="1:20" s="8" customFormat="1" ht="13.5" customHeight="1">
      <c r="A55" s="10" t="s">
        <v>10</v>
      </c>
      <c r="B55" s="23"/>
      <c r="C55" s="24">
        <f>AVERAGE(C48:C54)</f>
        <v>66.57142857142857</v>
      </c>
      <c r="D55" s="24">
        <f aca="true" t="shared" si="8" ref="D55:M55">AVERAGE(D48:D54)</f>
        <v>0.5714285714285714</v>
      </c>
      <c r="E55" s="24">
        <f t="shared" si="8"/>
        <v>32.42857142857143</v>
      </c>
      <c r="F55" s="24" t="e">
        <f t="shared" si="8"/>
        <v>#DIV/0!</v>
      </c>
      <c r="G55" s="24">
        <f t="shared" si="8"/>
        <v>59</v>
      </c>
      <c r="H55" s="24">
        <f t="shared" si="8"/>
        <v>0.5714285714285714</v>
      </c>
      <c r="I55" s="24">
        <f t="shared" si="8"/>
        <v>40.714285714285715</v>
      </c>
      <c r="J55" s="24" t="e">
        <f t="shared" si="8"/>
        <v>#DIV/0!</v>
      </c>
      <c r="K55" s="24">
        <f t="shared" si="8"/>
        <v>21.285714285714285</v>
      </c>
      <c r="L55" s="24">
        <f t="shared" si="8"/>
        <v>0</v>
      </c>
      <c r="M55" s="24">
        <f t="shared" si="8"/>
        <v>78.71428571428571</v>
      </c>
      <c r="N55" s="24" t="e">
        <f>AVERAGE(N37:N54)</f>
        <v>#DIV/0!</v>
      </c>
      <c r="O55" s="24"/>
      <c r="P55" s="24"/>
      <c r="Q55" s="24"/>
      <c r="R55" s="15"/>
      <c r="S55" s="10"/>
      <c r="T55" s="22">
        <f>AVERAGE(T48:T54)</f>
        <v>0</v>
      </c>
    </row>
    <row r="56" spans="1:20" s="26" customFormat="1" ht="13.5" customHeight="1">
      <c r="A56" s="11" t="s">
        <v>11</v>
      </c>
      <c r="B56" s="25"/>
      <c r="C56" s="15">
        <f>STDEV(C48:C54)</f>
        <v>22.32977939029062</v>
      </c>
      <c r="D56" s="15">
        <f aca="true" t="shared" si="9" ref="D56:M56">STDEV(D48:D54)</f>
        <v>0.9759000729485332</v>
      </c>
      <c r="E56" s="15">
        <f t="shared" si="9"/>
        <v>21.022663507566804</v>
      </c>
      <c r="F56" s="15" t="e">
        <f t="shared" si="9"/>
        <v>#DIV/0!</v>
      </c>
      <c r="G56" s="15">
        <f t="shared" si="9"/>
        <v>24.79247197571607</v>
      </c>
      <c r="H56" s="15">
        <f t="shared" si="9"/>
        <v>0.9759000729485332</v>
      </c>
      <c r="I56" s="15">
        <f t="shared" si="9"/>
        <v>24.803993534068162</v>
      </c>
      <c r="J56" s="15" t="e">
        <f t="shared" si="9"/>
        <v>#DIV/0!</v>
      </c>
      <c r="K56" s="15">
        <f t="shared" si="9"/>
        <v>17.698533703052785</v>
      </c>
      <c r="L56" s="15">
        <f t="shared" si="9"/>
        <v>0</v>
      </c>
      <c r="M56" s="15">
        <f t="shared" si="9"/>
        <v>17.69853370305279</v>
      </c>
      <c r="N56" s="15" t="e">
        <f>STDEV(N37:N54)</f>
        <v>#DIV/0!</v>
      </c>
      <c r="O56" s="15"/>
      <c r="P56" s="15"/>
      <c r="Q56" s="15"/>
      <c r="R56" s="15"/>
      <c r="S56" s="11"/>
      <c r="T56" s="13">
        <f>STDEV(T48:T55)</f>
        <v>0</v>
      </c>
    </row>
    <row r="57" spans="1:20" ht="4.5" customHeight="1">
      <c r="A57" s="18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0"/>
      <c r="T57" s="21"/>
    </row>
    <row r="58" ht="10.5">
      <c r="A58" s="4" t="s">
        <v>52</v>
      </c>
    </row>
    <row r="59" ht="10.5">
      <c r="A59" s="4" t="s">
        <v>62</v>
      </c>
    </row>
  </sheetData>
  <printOptions horizontalCentered="1"/>
  <pageMargins left="0.75" right="0.75" top="1" bottom="1" header="0.5" footer="0.5"/>
  <pageSetup fitToHeight="1" fitToWidth="1" orientation="portrait" paperSize="9" scale="73"/>
  <headerFooter alignWithMargins="0"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Flat Earth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Lawton</dc:creator>
  <cp:keywords/>
  <dc:description/>
  <cp:lastModifiedBy>Timothy Lawton</cp:lastModifiedBy>
  <cp:lastPrinted>2001-09-25T17:13:41Z</cp:lastPrinted>
  <dcterms:created xsi:type="dcterms:W3CDTF">2001-01-26T23:18:22Z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