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<sst xmlns="http://schemas.openxmlformats.org/spreadsheetml/2006/main" count="89" uniqueCount="81">
  <si>
    <t>Sample</t>
  </si>
  <si>
    <t>Qt</t>
  </si>
  <si>
    <t>F</t>
  </si>
  <si>
    <t>L</t>
  </si>
  <si>
    <t>Qm</t>
  </si>
  <si>
    <t>Lt</t>
  </si>
  <si>
    <t>Qp</t>
  </si>
  <si>
    <t>P</t>
  </si>
  <si>
    <t>K</t>
  </si>
  <si>
    <t>798HC09</t>
  </si>
  <si>
    <t>798HC05</t>
  </si>
  <si>
    <t>798HC07</t>
  </si>
  <si>
    <t>798HC14</t>
  </si>
  <si>
    <t>798HC15</t>
  </si>
  <si>
    <t>798HC18</t>
  </si>
  <si>
    <t>798HC19</t>
  </si>
  <si>
    <t xml:space="preserve">Quartzose Petrofacies </t>
  </si>
  <si>
    <t>798HC23</t>
  </si>
  <si>
    <t>698UV02</t>
  </si>
  <si>
    <t>798WC02</t>
  </si>
  <si>
    <t>798WC03</t>
  </si>
  <si>
    <t>798JH02</t>
  </si>
  <si>
    <t>798JH04</t>
  </si>
  <si>
    <t>798PA02</t>
  </si>
  <si>
    <t>798PA04</t>
  </si>
  <si>
    <t>X</t>
  </si>
  <si>
    <t>SD</t>
  </si>
  <si>
    <t>QmFLt%</t>
  </si>
  <si>
    <t>P/F</t>
  </si>
  <si>
    <t>Lower and middle members of Wahweap Formation</t>
  </si>
  <si>
    <t>Capping sandstone member of Wahweap Formation</t>
  </si>
  <si>
    <t>129707A</t>
  </si>
  <si>
    <t>129707B</t>
  </si>
  <si>
    <t>598RP01</t>
  </si>
  <si>
    <t>598RP02</t>
  </si>
  <si>
    <t xml:space="preserve">Quartzofeldspathic Petrofacies </t>
  </si>
  <si>
    <t xml:space="preserve">Quartzolithic Petrofacies </t>
  </si>
  <si>
    <t>Upper member of Wahweap Formation</t>
  </si>
  <si>
    <t>598RP03</t>
  </si>
  <si>
    <t>798PA01</t>
  </si>
  <si>
    <t>798WC01</t>
  </si>
  <si>
    <t>798JH01</t>
  </si>
  <si>
    <t>798HC01</t>
  </si>
  <si>
    <t>798HC02</t>
  </si>
  <si>
    <t>698PL01</t>
  </si>
  <si>
    <t>698UV01</t>
  </si>
  <si>
    <t>Kaiparowits Formation</t>
  </si>
  <si>
    <t>127-88*</t>
  </si>
  <si>
    <t>28-89*</t>
  </si>
  <si>
    <t>39-89*</t>
  </si>
  <si>
    <t>99WA1</t>
  </si>
  <si>
    <t>698BC01</t>
  </si>
  <si>
    <t>698BC04</t>
  </si>
  <si>
    <t>698BC06</t>
  </si>
  <si>
    <t>598BW03</t>
  </si>
  <si>
    <t>88UT6</t>
  </si>
  <si>
    <t>88UT1</t>
  </si>
  <si>
    <t>Feldspatholithic Petrofacies</t>
  </si>
  <si>
    <t>Basal Kaiparowits Formation</t>
  </si>
  <si>
    <t>798PA06</t>
  </si>
  <si>
    <t>798HC20</t>
  </si>
  <si>
    <t>798HC24</t>
  </si>
  <si>
    <t>798WC06</t>
  </si>
  <si>
    <t>UT82TL24</t>
  </si>
  <si>
    <t>RS-8611*</t>
  </si>
  <si>
    <t>RS-8612*</t>
  </si>
  <si>
    <t>RS-8621*</t>
  </si>
  <si>
    <t>RS-8613*</t>
  </si>
  <si>
    <t>RS-8616*</t>
  </si>
  <si>
    <t>RS-8622*</t>
  </si>
  <si>
    <t>QmKP%</t>
  </si>
  <si>
    <t>701HC04</t>
  </si>
  <si>
    <t>701HC05</t>
  </si>
  <si>
    <t>701HC07</t>
  </si>
  <si>
    <t>Samples with asterisk (*) from Goldstrand (1991) or Eaton et al. (1993).</t>
  </si>
  <si>
    <t>QtFL%</t>
  </si>
  <si>
    <t>QpLvmLsm%</t>
  </si>
  <si>
    <t>Lvm</t>
  </si>
  <si>
    <t>Lsm</t>
  </si>
  <si>
    <t>Lvm/L</t>
  </si>
  <si>
    <t>APPENDIX 1. RECALCULATED MODAL POINT-COUNT DATA FOR CAMPANIAN SANDSTONES, KAIPAROWITS PLATEAU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</si>
</sst>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sz val="9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right"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workbookViewId="0" topLeftCell="A1">
      <selection activeCell="W10" sqref="W10"/>
    </sheetView>
  </sheetViews>
  <sheetFormatPr defaultColWidth="11.00390625" defaultRowHeight="12"/>
  <cols>
    <col min="1" max="1" width="10.875" style="6" customWidth="1"/>
    <col min="2" max="2" width="1.00390625" style="6" customWidth="1"/>
    <col min="3" max="5" width="5.875" style="21" customWidth="1"/>
    <col min="6" max="6" width="1.00390625" style="21" customWidth="1"/>
    <col min="7" max="9" width="5.875" style="21" customWidth="1"/>
    <col min="10" max="10" width="1.00390625" style="21" customWidth="1"/>
    <col min="11" max="13" width="5.875" style="21" customWidth="1"/>
    <col min="14" max="14" width="1.00390625" style="21" customWidth="1"/>
    <col min="15" max="17" width="5.875" style="21" customWidth="1"/>
    <col min="18" max="18" width="1.00390625" style="8" customWidth="1"/>
    <col min="19" max="20" width="6.875" style="21" customWidth="1"/>
    <col min="21" max="16384" width="10.875" style="6" customWidth="1"/>
  </cols>
  <sheetData>
    <row r="1" spans="1:20" ht="18" customHeight="1" thickBo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  <c r="T1" s="5"/>
    </row>
    <row r="2" spans="1:20" s="9" customFormat="1" ht="18" customHeight="1" thickTop="1">
      <c r="A2" s="2"/>
      <c r="B2" s="2"/>
      <c r="C2" s="3"/>
      <c r="D2" s="4" t="s">
        <v>75</v>
      </c>
      <c r="E2" s="3"/>
      <c r="F2" s="2"/>
      <c r="G2" s="3"/>
      <c r="H2" s="4" t="s">
        <v>27</v>
      </c>
      <c r="I2" s="3"/>
      <c r="J2" s="2"/>
      <c r="K2" s="3"/>
      <c r="L2" s="4" t="s">
        <v>76</v>
      </c>
      <c r="M2" s="3"/>
      <c r="N2" s="2"/>
      <c r="O2" s="3"/>
      <c r="P2" s="4" t="s">
        <v>70</v>
      </c>
      <c r="Q2" s="7"/>
      <c r="R2" s="2"/>
      <c r="S2" s="8"/>
      <c r="T2" s="8"/>
    </row>
    <row r="3" spans="1:20" s="11" customFormat="1" ht="15" customHeight="1">
      <c r="A3" s="10" t="s">
        <v>0</v>
      </c>
      <c r="B3" s="10"/>
      <c r="C3" s="10" t="s">
        <v>1</v>
      </c>
      <c r="D3" s="10" t="s">
        <v>2</v>
      </c>
      <c r="E3" s="10" t="s">
        <v>3</v>
      </c>
      <c r="F3" s="10"/>
      <c r="G3" s="10" t="s">
        <v>4</v>
      </c>
      <c r="H3" s="10" t="s">
        <v>2</v>
      </c>
      <c r="I3" s="10" t="s">
        <v>5</v>
      </c>
      <c r="J3" s="10"/>
      <c r="K3" s="10" t="s">
        <v>6</v>
      </c>
      <c r="L3" s="10" t="s">
        <v>77</v>
      </c>
      <c r="M3" s="10" t="s">
        <v>78</v>
      </c>
      <c r="N3" s="10"/>
      <c r="O3" s="10" t="s">
        <v>4</v>
      </c>
      <c r="P3" s="10" t="s">
        <v>8</v>
      </c>
      <c r="Q3" s="10" t="s">
        <v>7</v>
      </c>
      <c r="R3" s="10"/>
      <c r="S3" s="10" t="s">
        <v>28</v>
      </c>
      <c r="T3" s="10" t="s">
        <v>79</v>
      </c>
    </row>
    <row r="4" spans="1:20" s="11" customFormat="1" ht="18" customHeight="1">
      <c r="A4" s="32" t="s">
        <v>35</v>
      </c>
      <c r="B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3"/>
      <c r="T4" s="13"/>
    </row>
    <row r="5" spans="1:20" s="11" customFormat="1" ht="18" customHeight="1">
      <c r="A5" s="15"/>
      <c r="B5" s="15"/>
      <c r="C5" s="15" t="s">
        <v>29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3"/>
      <c r="T5" s="13"/>
    </row>
    <row r="6" spans="1:20" s="11" customFormat="1" ht="12.75" customHeight="1">
      <c r="A6" s="14">
        <v>129701</v>
      </c>
      <c r="B6" s="14"/>
      <c r="C6" s="14">
        <v>67</v>
      </c>
      <c r="D6" s="14">
        <v>12</v>
      </c>
      <c r="E6" s="14">
        <v>21</v>
      </c>
      <c r="F6" s="14"/>
      <c r="G6" s="14">
        <v>52</v>
      </c>
      <c r="H6" s="14">
        <v>12</v>
      </c>
      <c r="I6" s="14">
        <v>36</v>
      </c>
      <c r="J6" s="14"/>
      <c r="K6" s="14">
        <v>41</v>
      </c>
      <c r="L6" s="14">
        <v>9</v>
      </c>
      <c r="M6" s="14">
        <v>50</v>
      </c>
      <c r="N6" s="14"/>
      <c r="O6" s="14">
        <v>81</v>
      </c>
      <c r="P6" s="14">
        <v>19</v>
      </c>
      <c r="Q6" s="14">
        <v>0</v>
      </c>
      <c r="R6" s="14"/>
      <c r="S6" s="16">
        <f aca="true" t="shared" si="0" ref="S6:S15">Q6/(Q6+P6)</f>
        <v>0</v>
      </c>
      <c r="T6" s="26">
        <f aca="true" t="shared" si="1" ref="T6:T26">L6/(L6+M6)</f>
        <v>0.15254237288135594</v>
      </c>
    </row>
    <row r="7" spans="1:20" s="11" customFormat="1" ht="12.75" customHeight="1">
      <c r="A7" s="14">
        <v>129703</v>
      </c>
      <c r="B7" s="14"/>
      <c r="C7" s="14">
        <v>55</v>
      </c>
      <c r="D7" s="14">
        <v>28</v>
      </c>
      <c r="E7" s="14">
        <v>17</v>
      </c>
      <c r="F7" s="14"/>
      <c r="G7" s="14">
        <v>38</v>
      </c>
      <c r="H7" s="14">
        <v>28</v>
      </c>
      <c r="I7" s="14">
        <v>34</v>
      </c>
      <c r="J7" s="14"/>
      <c r="K7" s="14">
        <v>50</v>
      </c>
      <c r="L7" s="14">
        <v>29</v>
      </c>
      <c r="M7" s="14">
        <v>21</v>
      </c>
      <c r="N7" s="14"/>
      <c r="O7" s="14">
        <v>57</v>
      </c>
      <c r="P7" s="14">
        <v>32</v>
      </c>
      <c r="Q7" s="14">
        <v>11</v>
      </c>
      <c r="R7" s="14"/>
      <c r="S7" s="16">
        <f t="shared" si="0"/>
        <v>0.2558139534883721</v>
      </c>
      <c r="T7" s="26">
        <f t="shared" si="1"/>
        <v>0.58</v>
      </c>
    </row>
    <row r="8" spans="1:20" s="11" customFormat="1" ht="12.75" customHeight="1">
      <c r="A8" s="14">
        <v>129705</v>
      </c>
      <c r="B8" s="14"/>
      <c r="C8" s="14">
        <v>57</v>
      </c>
      <c r="D8" s="14">
        <v>24</v>
      </c>
      <c r="E8" s="14">
        <v>19</v>
      </c>
      <c r="F8" s="14"/>
      <c r="G8" s="14">
        <v>41</v>
      </c>
      <c r="H8" s="14">
        <v>24</v>
      </c>
      <c r="I8" s="14">
        <v>35</v>
      </c>
      <c r="J8" s="14"/>
      <c r="K8" s="14">
        <v>45</v>
      </c>
      <c r="L8" s="14">
        <v>23</v>
      </c>
      <c r="M8" s="14">
        <v>32</v>
      </c>
      <c r="N8" s="14"/>
      <c r="O8" s="14">
        <v>63</v>
      </c>
      <c r="P8" s="14">
        <v>27</v>
      </c>
      <c r="Q8" s="14">
        <v>10</v>
      </c>
      <c r="R8" s="14"/>
      <c r="S8" s="16">
        <f t="shared" si="0"/>
        <v>0.2702702702702703</v>
      </c>
      <c r="T8" s="26">
        <f t="shared" si="1"/>
        <v>0.41818181818181815</v>
      </c>
    </row>
    <row r="9" spans="1:20" s="11" customFormat="1" ht="12.75" customHeight="1">
      <c r="A9" s="14" t="s">
        <v>31</v>
      </c>
      <c r="B9" s="14"/>
      <c r="C9" s="14">
        <v>58</v>
      </c>
      <c r="D9" s="14">
        <v>27</v>
      </c>
      <c r="E9" s="14">
        <v>15</v>
      </c>
      <c r="F9" s="14"/>
      <c r="G9" s="14">
        <v>43</v>
      </c>
      <c r="H9" s="14">
        <v>27</v>
      </c>
      <c r="I9" s="14">
        <v>30</v>
      </c>
      <c r="J9" s="14"/>
      <c r="K9" s="14">
        <v>54</v>
      </c>
      <c r="L9" s="14">
        <v>8</v>
      </c>
      <c r="M9" s="14">
        <v>38</v>
      </c>
      <c r="N9" s="14"/>
      <c r="O9" s="14">
        <v>62</v>
      </c>
      <c r="P9" s="14">
        <v>29</v>
      </c>
      <c r="Q9" s="14">
        <v>9</v>
      </c>
      <c r="R9" s="14"/>
      <c r="S9" s="16">
        <f t="shared" si="0"/>
        <v>0.23684210526315788</v>
      </c>
      <c r="T9" s="26">
        <f t="shared" si="1"/>
        <v>0.17391304347826086</v>
      </c>
    </row>
    <row r="10" spans="1:20" s="11" customFormat="1" ht="12.75" customHeight="1">
      <c r="A10" s="14" t="s">
        <v>32</v>
      </c>
      <c r="B10" s="14"/>
      <c r="C10" s="14">
        <v>68</v>
      </c>
      <c r="D10" s="14">
        <v>18</v>
      </c>
      <c r="E10" s="14">
        <v>14</v>
      </c>
      <c r="F10" s="14"/>
      <c r="G10" s="14">
        <v>44</v>
      </c>
      <c r="H10" s="14">
        <v>18</v>
      </c>
      <c r="I10" s="14">
        <v>38</v>
      </c>
      <c r="J10" s="14"/>
      <c r="K10" s="14">
        <v>65</v>
      </c>
      <c r="L10" s="14">
        <v>10</v>
      </c>
      <c r="M10" s="14">
        <v>25</v>
      </c>
      <c r="N10" s="14"/>
      <c r="O10" s="14">
        <v>71</v>
      </c>
      <c r="P10" s="14">
        <v>23</v>
      </c>
      <c r="Q10" s="14">
        <v>6</v>
      </c>
      <c r="R10" s="14"/>
      <c r="S10" s="16">
        <f t="shared" si="0"/>
        <v>0.20689655172413793</v>
      </c>
      <c r="T10" s="26">
        <f t="shared" si="1"/>
        <v>0.2857142857142857</v>
      </c>
    </row>
    <row r="11" spans="1:20" s="11" customFormat="1" ht="12.75" customHeight="1">
      <c r="A11" s="14" t="s">
        <v>51</v>
      </c>
      <c r="B11" s="14"/>
      <c r="C11" s="14">
        <v>78</v>
      </c>
      <c r="D11" s="14">
        <v>11</v>
      </c>
      <c r="E11" s="14">
        <v>11</v>
      </c>
      <c r="F11" s="14"/>
      <c r="G11" s="14">
        <v>66</v>
      </c>
      <c r="H11" s="14">
        <v>11</v>
      </c>
      <c r="I11" s="14">
        <v>23</v>
      </c>
      <c r="J11" s="14"/>
      <c r="K11" s="14">
        <v>55</v>
      </c>
      <c r="L11" s="14">
        <v>2</v>
      </c>
      <c r="M11" s="14">
        <v>43</v>
      </c>
      <c r="N11" s="14"/>
      <c r="O11" s="14">
        <v>85</v>
      </c>
      <c r="P11" s="14">
        <v>14</v>
      </c>
      <c r="Q11" s="14">
        <v>1</v>
      </c>
      <c r="R11" s="14"/>
      <c r="S11" s="16">
        <f t="shared" si="0"/>
        <v>0.06666666666666667</v>
      </c>
      <c r="T11" s="26">
        <f t="shared" si="1"/>
        <v>0.044444444444444446</v>
      </c>
    </row>
    <row r="12" spans="1:20" s="11" customFormat="1" ht="12.75" customHeight="1">
      <c r="A12" s="14" t="s">
        <v>52</v>
      </c>
      <c r="B12" s="14"/>
      <c r="C12" s="14">
        <v>68</v>
      </c>
      <c r="D12" s="14">
        <v>15</v>
      </c>
      <c r="E12" s="14">
        <v>17</v>
      </c>
      <c r="F12" s="14"/>
      <c r="G12" s="14">
        <v>41</v>
      </c>
      <c r="H12" s="14">
        <v>15</v>
      </c>
      <c r="I12" s="14">
        <v>44</v>
      </c>
      <c r="J12" s="14"/>
      <c r="K12" s="14">
        <v>64</v>
      </c>
      <c r="L12" s="14">
        <v>6</v>
      </c>
      <c r="M12" s="14">
        <v>30</v>
      </c>
      <c r="N12" s="14"/>
      <c r="O12" s="14">
        <v>73</v>
      </c>
      <c r="P12" s="14">
        <v>26</v>
      </c>
      <c r="Q12" s="14">
        <v>1</v>
      </c>
      <c r="R12" s="14"/>
      <c r="S12" s="16">
        <f t="shared" si="0"/>
        <v>0.037037037037037035</v>
      </c>
      <c r="T12" s="26">
        <f t="shared" si="1"/>
        <v>0.16666666666666666</v>
      </c>
    </row>
    <row r="13" spans="1:20" s="11" customFormat="1" ht="12.75" customHeight="1">
      <c r="A13" s="14" t="s">
        <v>53</v>
      </c>
      <c r="B13" s="14"/>
      <c r="C13" s="14">
        <v>73</v>
      </c>
      <c r="D13" s="14">
        <v>17</v>
      </c>
      <c r="E13" s="14">
        <v>10</v>
      </c>
      <c r="F13" s="14"/>
      <c r="G13" s="14">
        <v>40</v>
      </c>
      <c r="H13" s="14">
        <v>17</v>
      </c>
      <c r="I13" s="14">
        <v>43</v>
      </c>
      <c r="J13" s="14"/>
      <c r="K13" s="14">
        <v>75</v>
      </c>
      <c r="L13" s="14">
        <v>0</v>
      </c>
      <c r="M13" s="14">
        <v>25</v>
      </c>
      <c r="N13" s="14"/>
      <c r="O13" s="14">
        <v>70</v>
      </c>
      <c r="P13" s="14">
        <v>30</v>
      </c>
      <c r="Q13" s="14">
        <v>0</v>
      </c>
      <c r="R13" s="14"/>
      <c r="S13" s="16">
        <f t="shared" si="0"/>
        <v>0</v>
      </c>
      <c r="T13" s="26">
        <f t="shared" si="1"/>
        <v>0</v>
      </c>
    </row>
    <row r="14" spans="1:20" s="11" customFormat="1" ht="12.75" customHeight="1">
      <c r="A14" s="14" t="s">
        <v>33</v>
      </c>
      <c r="B14" s="14"/>
      <c r="C14" s="14">
        <v>53</v>
      </c>
      <c r="D14" s="14">
        <v>32</v>
      </c>
      <c r="E14" s="14">
        <v>15</v>
      </c>
      <c r="F14" s="14"/>
      <c r="G14" s="14">
        <v>43</v>
      </c>
      <c r="H14" s="14">
        <v>32</v>
      </c>
      <c r="I14" s="14">
        <v>25</v>
      </c>
      <c r="J14" s="14"/>
      <c r="K14" s="14">
        <v>43</v>
      </c>
      <c r="L14" s="14">
        <v>32</v>
      </c>
      <c r="M14" s="14">
        <v>25</v>
      </c>
      <c r="N14" s="14"/>
      <c r="O14" s="14">
        <v>63</v>
      </c>
      <c r="P14" s="14">
        <v>23</v>
      </c>
      <c r="Q14" s="14">
        <v>14</v>
      </c>
      <c r="R14" s="14"/>
      <c r="S14" s="16">
        <f t="shared" si="0"/>
        <v>0.3783783783783784</v>
      </c>
      <c r="T14" s="26">
        <f t="shared" si="1"/>
        <v>0.5614035087719298</v>
      </c>
    </row>
    <row r="15" spans="1:20" s="11" customFormat="1" ht="12.75" customHeight="1">
      <c r="A15" s="14" t="s">
        <v>34</v>
      </c>
      <c r="B15" s="14"/>
      <c r="C15" s="14">
        <v>51</v>
      </c>
      <c r="D15" s="14">
        <v>33</v>
      </c>
      <c r="E15" s="14">
        <v>16</v>
      </c>
      <c r="F15" s="14"/>
      <c r="G15" s="14">
        <v>36</v>
      </c>
      <c r="H15" s="14">
        <v>33</v>
      </c>
      <c r="I15" s="14">
        <v>31</v>
      </c>
      <c r="J15" s="14"/>
      <c r="K15" s="14">
        <v>51</v>
      </c>
      <c r="L15" s="14">
        <v>11</v>
      </c>
      <c r="M15" s="14">
        <v>38</v>
      </c>
      <c r="N15" s="14"/>
      <c r="O15" s="14">
        <v>52</v>
      </c>
      <c r="P15" s="14">
        <v>36</v>
      </c>
      <c r="Q15" s="14">
        <v>12</v>
      </c>
      <c r="R15" s="14"/>
      <c r="S15" s="16">
        <f t="shared" si="0"/>
        <v>0.25</v>
      </c>
      <c r="T15" s="26">
        <f>L15/(L15+M15)</f>
        <v>0.22448979591836735</v>
      </c>
    </row>
    <row r="16" spans="1:20" s="11" customFormat="1" ht="12.75" customHeight="1">
      <c r="A16" s="34" t="s">
        <v>71</v>
      </c>
      <c r="B16" s="14"/>
      <c r="C16" s="18">
        <v>69</v>
      </c>
      <c r="D16" s="18">
        <v>5</v>
      </c>
      <c r="E16" s="18">
        <v>26</v>
      </c>
      <c r="F16" s="18"/>
      <c r="G16" s="18">
        <v>56</v>
      </c>
      <c r="H16" s="18">
        <v>5</v>
      </c>
      <c r="I16" s="18">
        <v>39</v>
      </c>
      <c r="J16" s="18"/>
      <c r="K16" s="18">
        <v>34</v>
      </c>
      <c r="L16" s="18">
        <v>5</v>
      </c>
      <c r="M16" s="18">
        <v>61</v>
      </c>
      <c r="N16" s="18"/>
      <c r="O16" s="18">
        <v>92</v>
      </c>
      <c r="P16" s="18">
        <v>6</v>
      </c>
      <c r="Q16" s="18">
        <v>2</v>
      </c>
      <c r="R16" s="19"/>
      <c r="S16" s="16">
        <v>0.21</v>
      </c>
      <c r="T16" s="26">
        <v>0.08</v>
      </c>
    </row>
    <row r="17" spans="1:20" s="11" customFormat="1" ht="12.75" customHeight="1">
      <c r="A17" s="34" t="s">
        <v>72</v>
      </c>
      <c r="B17" s="14"/>
      <c r="C17" s="18">
        <v>44</v>
      </c>
      <c r="D17" s="18">
        <v>10</v>
      </c>
      <c r="E17" s="18">
        <v>46</v>
      </c>
      <c r="F17" s="18"/>
      <c r="G17" s="18">
        <v>37</v>
      </c>
      <c r="H17" s="18">
        <v>10</v>
      </c>
      <c r="I17" s="18">
        <v>53</v>
      </c>
      <c r="J17" s="18"/>
      <c r="K17" s="18">
        <v>14</v>
      </c>
      <c r="L17" s="18">
        <v>10</v>
      </c>
      <c r="M17" s="18">
        <v>76</v>
      </c>
      <c r="N17" s="18"/>
      <c r="O17" s="18">
        <v>79</v>
      </c>
      <c r="P17" s="18">
        <v>15</v>
      </c>
      <c r="Q17" s="18">
        <v>5</v>
      </c>
      <c r="R17" s="19"/>
      <c r="S17" s="16">
        <v>0.26</v>
      </c>
      <c r="T17" s="26">
        <v>0.12</v>
      </c>
    </row>
    <row r="18" spans="1:20" s="11" customFormat="1" ht="12.75" customHeight="1">
      <c r="A18" s="34" t="s">
        <v>73</v>
      </c>
      <c r="B18" s="14"/>
      <c r="C18" s="18">
        <v>50</v>
      </c>
      <c r="D18" s="18">
        <v>13</v>
      </c>
      <c r="E18" s="18">
        <v>37</v>
      </c>
      <c r="F18" s="18"/>
      <c r="G18" s="18">
        <v>37</v>
      </c>
      <c r="H18" s="18">
        <v>13</v>
      </c>
      <c r="I18" s="18">
        <v>50</v>
      </c>
      <c r="J18" s="18"/>
      <c r="K18" s="18">
        <v>25</v>
      </c>
      <c r="L18" s="18">
        <v>5</v>
      </c>
      <c r="M18" s="18">
        <v>70</v>
      </c>
      <c r="N18" s="18"/>
      <c r="O18" s="18">
        <v>74</v>
      </c>
      <c r="P18" s="18">
        <v>15</v>
      </c>
      <c r="Q18" s="18">
        <v>11</v>
      </c>
      <c r="R18" s="19"/>
      <c r="S18" s="16">
        <v>0.43</v>
      </c>
      <c r="T18" s="26">
        <v>0.07</v>
      </c>
    </row>
    <row r="19" spans="1:20" s="11" customFormat="1" ht="12.75" customHeight="1">
      <c r="A19" s="14" t="s">
        <v>25</v>
      </c>
      <c r="B19" s="14"/>
      <c r="C19" s="18">
        <f>AVERAGE(C6:C18)</f>
        <v>60.84615384615385</v>
      </c>
      <c r="D19" s="18">
        <f>AVERAGE(D6:D18)</f>
        <v>18.846153846153847</v>
      </c>
      <c r="E19" s="18">
        <f>AVERAGE(E6:E18)</f>
        <v>20.307692307692307</v>
      </c>
      <c r="F19" s="18" t="e">
        <f aca="true" t="shared" si="2" ref="F19:Q19">AVERAGE(F5:F18)</f>
        <v>#DIV/0!</v>
      </c>
      <c r="G19" s="18">
        <f>AVERAGE(G6:G18)</f>
        <v>44.15384615384615</v>
      </c>
      <c r="H19" s="18">
        <f>AVERAGE(H6:H18)</f>
        <v>18.846153846153847</v>
      </c>
      <c r="I19" s="18">
        <f>AVERAGE(I6:I18)</f>
        <v>37</v>
      </c>
      <c r="J19" s="18" t="e">
        <f t="shared" si="2"/>
        <v>#DIV/0!</v>
      </c>
      <c r="K19" s="18">
        <f t="shared" si="2"/>
        <v>47.38461538461539</v>
      </c>
      <c r="L19" s="18">
        <f t="shared" si="2"/>
        <v>11.538461538461538</v>
      </c>
      <c r="M19" s="18">
        <f t="shared" si="2"/>
        <v>41.07692307692308</v>
      </c>
      <c r="N19" s="18" t="e">
        <f t="shared" si="2"/>
        <v>#DIV/0!</v>
      </c>
      <c r="O19" s="18">
        <f t="shared" si="2"/>
        <v>70.92307692307692</v>
      </c>
      <c r="P19" s="18">
        <f t="shared" si="2"/>
        <v>22.692307692307693</v>
      </c>
      <c r="Q19" s="18">
        <f t="shared" si="2"/>
        <v>6.3076923076923075</v>
      </c>
      <c r="R19" s="18" t="e">
        <f>AVERAGE(R6:R18)</f>
        <v>#DIV/0!</v>
      </c>
      <c r="S19" s="16">
        <f>AVERAGE(S5:S18)</f>
        <v>0.20014653560215542</v>
      </c>
      <c r="T19" s="16">
        <f>AVERAGE(T5:T18)</f>
        <v>0.22133507200439453</v>
      </c>
    </row>
    <row r="20" spans="1:20" s="11" customFormat="1" ht="12.75" customHeight="1">
      <c r="A20" s="14" t="s">
        <v>26</v>
      </c>
      <c r="B20" s="14"/>
      <c r="C20" s="18">
        <f>STDEV(C6:C18)</f>
        <v>10.270071030638434</v>
      </c>
      <c r="D20" s="18">
        <f>STDEV(D6:D18)</f>
        <v>9.044760489238636</v>
      </c>
      <c r="E20" s="18">
        <f>STDEV(E6:E18)</f>
        <v>10.419409895195724</v>
      </c>
      <c r="F20" s="18" t="e">
        <f aca="true" t="shared" si="3" ref="F20:Q20">STDEV(F5:F18)</f>
        <v>#DIV/0!</v>
      </c>
      <c r="G20" s="18">
        <f>STDEV(G6:G18)</f>
        <v>8.782996393089645</v>
      </c>
      <c r="H20" s="18">
        <f>STDEV(H6:H18)</f>
        <v>9.044760489238636</v>
      </c>
      <c r="I20" s="18">
        <f>STDEV(I6:I18)</f>
        <v>8.916277250063505</v>
      </c>
      <c r="J20" s="18" t="e">
        <f t="shared" si="3"/>
        <v>#DIV/0!</v>
      </c>
      <c r="K20" s="18">
        <f t="shared" si="3"/>
        <v>16.661024686067286</v>
      </c>
      <c r="L20" s="18">
        <f t="shared" si="3"/>
        <v>10.079809725513876</v>
      </c>
      <c r="M20" s="18">
        <f t="shared" si="3"/>
        <v>18.11749402493595</v>
      </c>
      <c r="N20" s="18" t="e">
        <f t="shared" si="3"/>
        <v>#DIV/0!</v>
      </c>
      <c r="O20" s="18">
        <f t="shared" si="3"/>
        <v>11.477961044697349</v>
      </c>
      <c r="P20" s="18">
        <f t="shared" si="3"/>
        <v>8.52823365244933</v>
      </c>
      <c r="Q20" s="18">
        <f t="shared" si="3"/>
        <v>5.105301417556319</v>
      </c>
      <c r="R20" s="19" t="e">
        <f>STDEV(R6:R18)</f>
        <v>#DIV/0!</v>
      </c>
      <c r="S20" s="16">
        <f>STDEV(S5:S18)</f>
        <v>0.13684275746187513</v>
      </c>
      <c r="T20" s="16">
        <f>STDEV(T5:T18)</f>
        <v>0.18942599249627867</v>
      </c>
    </row>
    <row r="21" spans="1:20" s="11" customFormat="1" ht="18" customHeight="1">
      <c r="A21" s="31" t="s">
        <v>57</v>
      </c>
      <c r="B21" s="1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6"/>
      <c r="T21" s="26"/>
    </row>
    <row r="22" spans="1:20" s="11" customFormat="1" ht="18" customHeight="1">
      <c r="A22" s="15"/>
      <c r="B22" s="15"/>
      <c r="C22" s="15" t="s">
        <v>46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6"/>
      <c r="T22" s="26"/>
    </row>
    <row r="23" spans="1:20" s="11" customFormat="1" ht="12.75" customHeight="1">
      <c r="A23" s="14" t="s">
        <v>47</v>
      </c>
      <c r="B23" s="14"/>
      <c r="C23" s="18">
        <v>35</v>
      </c>
      <c r="D23" s="18">
        <v>13</v>
      </c>
      <c r="E23" s="18">
        <v>52</v>
      </c>
      <c r="F23" s="18"/>
      <c r="G23" s="18">
        <v>27</v>
      </c>
      <c r="H23" s="18">
        <v>13</v>
      </c>
      <c r="I23" s="18">
        <v>60</v>
      </c>
      <c r="J23" s="18"/>
      <c r="K23" s="18">
        <v>13</v>
      </c>
      <c r="L23" s="18">
        <v>63</v>
      </c>
      <c r="M23" s="18">
        <v>24</v>
      </c>
      <c r="N23" s="18"/>
      <c r="O23" s="18"/>
      <c r="P23" s="18"/>
      <c r="Q23" s="18"/>
      <c r="R23" s="19"/>
      <c r="S23" s="16"/>
      <c r="T23" s="26">
        <f t="shared" si="1"/>
        <v>0.7241379310344828</v>
      </c>
    </row>
    <row r="24" spans="1:20" s="11" customFormat="1" ht="12.75" customHeight="1">
      <c r="A24" s="14" t="s">
        <v>48</v>
      </c>
      <c r="B24" s="14"/>
      <c r="C24" s="18">
        <v>41</v>
      </c>
      <c r="D24" s="18">
        <v>12</v>
      </c>
      <c r="E24" s="18">
        <v>47</v>
      </c>
      <c r="F24" s="18"/>
      <c r="G24" s="18">
        <v>37</v>
      </c>
      <c r="H24" s="18">
        <v>12</v>
      </c>
      <c r="I24" s="18">
        <v>51</v>
      </c>
      <c r="J24" s="18"/>
      <c r="K24" s="18">
        <v>9</v>
      </c>
      <c r="L24" s="18">
        <v>57</v>
      </c>
      <c r="M24" s="18">
        <v>34</v>
      </c>
      <c r="N24" s="18"/>
      <c r="O24" s="18"/>
      <c r="P24" s="18"/>
      <c r="Q24" s="18"/>
      <c r="R24" s="19"/>
      <c r="S24" s="16"/>
      <c r="T24" s="26">
        <f t="shared" si="1"/>
        <v>0.6263736263736264</v>
      </c>
    </row>
    <row r="25" spans="1:20" s="11" customFormat="1" ht="12.75" customHeight="1">
      <c r="A25" s="14" t="s">
        <v>49</v>
      </c>
      <c r="B25" s="14"/>
      <c r="C25" s="18">
        <v>21</v>
      </c>
      <c r="D25" s="18">
        <v>19</v>
      </c>
      <c r="E25" s="18">
        <v>60</v>
      </c>
      <c r="F25" s="18"/>
      <c r="G25" s="18">
        <v>19</v>
      </c>
      <c r="H25" s="18">
        <v>19</v>
      </c>
      <c r="I25" s="18">
        <v>62</v>
      </c>
      <c r="J25" s="18"/>
      <c r="K25" s="18">
        <v>3</v>
      </c>
      <c r="L25" s="18">
        <v>31</v>
      </c>
      <c r="M25" s="18">
        <v>66</v>
      </c>
      <c r="N25" s="18"/>
      <c r="O25" s="18"/>
      <c r="P25" s="18"/>
      <c r="Q25" s="18"/>
      <c r="R25" s="19"/>
      <c r="S25" s="16"/>
      <c r="T25" s="26">
        <f t="shared" si="1"/>
        <v>0.31958762886597936</v>
      </c>
    </row>
    <row r="26" spans="1:20" s="11" customFormat="1" ht="12.75" customHeight="1">
      <c r="A26" s="14" t="s">
        <v>50</v>
      </c>
      <c r="B26" s="14"/>
      <c r="C26" s="18">
        <v>24</v>
      </c>
      <c r="D26" s="18">
        <v>8</v>
      </c>
      <c r="E26" s="18">
        <v>68</v>
      </c>
      <c r="F26" s="18"/>
      <c r="G26" s="18">
        <v>18</v>
      </c>
      <c r="H26" s="18">
        <v>8</v>
      </c>
      <c r="I26" s="18">
        <v>74</v>
      </c>
      <c r="J26" s="18"/>
      <c r="K26" s="18">
        <v>8</v>
      </c>
      <c r="L26" s="18">
        <v>35</v>
      </c>
      <c r="M26" s="18">
        <v>57</v>
      </c>
      <c r="N26" s="18"/>
      <c r="O26" s="18">
        <v>71</v>
      </c>
      <c r="P26" s="18">
        <v>15</v>
      </c>
      <c r="Q26" s="18">
        <v>14</v>
      </c>
      <c r="R26" s="19"/>
      <c r="S26" s="16">
        <f>Q26/(Q26+P26)</f>
        <v>0.4827586206896552</v>
      </c>
      <c r="T26" s="26">
        <f t="shared" si="1"/>
        <v>0.3804347826086957</v>
      </c>
    </row>
    <row r="27" spans="1:20" s="11" customFormat="1" ht="12.75" customHeight="1">
      <c r="A27" s="14" t="s">
        <v>54</v>
      </c>
      <c r="B27" s="14"/>
      <c r="C27" s="18">
        <v>45</v>
      </c>
      <c r="D27" s="18">
        <v>12</v>
      </c>
      <c r="E27" s="18">
        <v>43</v>
      </c>
      <c r="F27" s="18"/>
      <c r="G27" s="18">
        <v>36</v>
      </c>
      <c r="H27" s="18">
        <v>12</v>
      </c>
      <c r="I27" s="18">
        <v>52</v>
      </c>
      <c r="J27" s="18"/>
      <c r="K27" s="18">
        <v>16</v>
      </c>
      <c r="L27" s="18">
        <v>37</v>
      </c>
      <c r="M27" s="18">
        <v>47</v>
      </c>
      <c r="N27" s="18"/>
      <c r="O27" s="18">
        <v>75</v>
      </c>
      <c r="P27" s="18">
        <v>14</v>
      </c>
      <c r="Q27" s="18">
        <v>11</v>
      </c>
      <c r="R27" s="19"/>
      <c r="S27" s="16">
        <f>Q27/(Q27+P27)</f>
        <v>0.44</v>
      </c>
      <c r="T27" s="26">
        <f aca="true" t="shared" si="4" ref="T27:T33">L27/(L27+M27)</f>
        <v>0.44047619047619047</v>
      </c>
    </row>
    <row r="28" spans="1:20" s="11" customFormat="1" ht="12.75" customHeight="1">
      <c r="A28" s="14" t="s">
        <v>56</v>
      </c>
      <c r="B28" s="14"/>
      <c r="C28" s="18">
        <v>18</v>
      </c>
      <c r="D28" s="18">
        <v>13</v>
      </c>
      <c r="E28" s="18">
        <v>68</v>
      </c>
      <c r="F28" s="18"/>
      <c r="G28" s="18">
        <v>16</v>
      </c>
      <c r="H28" s="18">
        <v>13</v>
      </c>
      <c r="I28" s="18">
        <v>71</v>
      </c>
      <c r="J28" s="18"/>
      <c r="K28" s="18">
        <v>4</v>
      </c>
      <c r="L28" s="18">
        <v>39</v>
      </c>
      <c r="M28" s="18">
        <v>57</v>
      </c>
      <c r="N28" s="18"/>
      <c r="O28" s="18">
        <v>54</v>
      </c>
      <c r="P28" s="18">
        <v>24</v>
      </c>
      <c r="Q28" s="18">
        <v>22</v>
      </c>
      <c r="R28" s="19"/>
      <c r="S28" s="16">
        <f>Q28/(Q28+P28)</f>
        <v>0.4782608695652174</v>
      </c>
      <c r="T28" s="26">
        <f t="shared" si="4"/>
        <v>0.40625</v>
      </c>
    </row>
    <row r="29" spans="1:20" s="11" customFormat="1" ht="12.75" customHeight="1">
      <c r="A29" s="14" t="s">
        <v>55</v>
      </c>
      <c r="B29" s="14"/>
      <c r="C29" s="18">
        <v>17</v>
      </c>
      <c r="D29" s="18">
        <v>24</v>
      </c>
      <c r="E29" s="18">
        <v>59</v>
      </c>
      <c r="F29" s="18"/>
      <c r="G29" s="18">
        <v>13</v>
      </c>
      <c r="H29" s="18">
        <v>24</v>
      </c>
      <c r="I29" s="18">
        <v>63</v>
      </c>
      <c r="J29" s="18"/>
      <c r="K29" s="18">
        <v>6</v>
      </c>
      <c r="L29" s="18">
        <v>42</v>
      </c>
      <c r="M29" s="18">
        <v>52</v>
      </c>
      <c r="N29" s="18"/>
      <c r="O29" s="18">
        <v>35</v>
      </c>
      <c r="P29" s="18">
        <v>25</v>
      </c>
      <c r="Q29" s="18">
        <v>40</v>
      </c>
      <c r="R29" s="19"/>
      <c r="S29" s="16">
        <f>Q29/(Q29+P29)</f>
        <v>0.6153846153846154</v>
      </c>
      <c r="T29" s="26">
        <f t="shared" si="4"/>
        <v>0.44680851063829785</v>
      </c>
    </row>
    <row r="30" spans="1:20" s="11" customFormat="1" ht="12.75" customHeight="1">
      <c r="A30" s="14" t="s">
        <v>63</v>
      </c>
      <c r="B30" s="14"/>
      <c r="C30" s="18">
        <v>22</v>
      </c>
      <c r="D30" s="18">
        <v>16</v>
      </c>
      <c r="E30" s="18">
        <v>62</v>
      </c>
      <c r="F30" s="18"/>
      <c r="G30" s="18">
        <v>15</v>
      </c>
      <c r="H30" s="18">
        <v>16</v>
      </c>
      <c r="I30" s="18">
        <v>68</v>
      </c>
      <c r="J30" s="18"/>
      <c r="K30" s="18">
        <v>9</v>
      </c>
      <c r="L30" s="18">
        <v>54</v>
      </c>
      <c r="M30" s="18">
        <v>37</v>
      </c>
      <c r="N30" s="18"/>
      <c r="O30" s="18">
        <v>50</v>
      </c>
      <c r="P30" s="18">
        <v>27</v>
      </c>
      <c r="Q30" s="18">
        <v>23</v>
      </c>
      <c r="R30" s="19"/>
      <c r="S30" s="16">
        <f>Q30/(Q30+P30)</f>
        <v>0.46</v>
      </c>
      <c r="T30" s="26">
        <f t="shared" si="4"/>
        <v>0.5934065934065934</v>
      </c>
    </row>
    <row r="31" spans="1:20" s="11" customFormat="1" ht="12.75" customHeight="1">
      <c r="A31" s="14" t="s">
        <v>67</v>
      </c>
      <c r="B31" s="14"/>
      <c r="C31" s="18">
        <v>35</v>
      </c>
      <c r="D31" s="18">
        <v>30</v>
      </c>
      <c r="E31" s="18">
        <v>35</v>
      </c>
      <c r="F31" s="18"/>
      <c r="G31" s="18">
        <v>28</v>
      </c>
      <c r="H31" s="18">
        <v>30</v>
      </c>
      <c r="I31" s="18">
        <v>42</v>
      </c>
      <c r="J31" s="18"/>
      <c r="K31" s="18">
        <v>17</v>
      </c>
      <c r="L31" s="18">
        <v>29</v>
      </c>
      <c r="M31" s="18">
        <v>53</v>
      </c>
      <c r="N31" s="18"/>
      <c r="O31" s="18"/>
      <c r="P31" s="18"/>
      <c r="Q31" s="18"/>
      <c r="R31" s="19"/>
      <c r="S31" s="16"/>
      <c r="T31" s="26">
        <f t="shared" si="4"/>
        <v>0.35365853658536583</v>
      </c>
    </row>
    <row r="32" spans="1:20" s="11" customFormat="1" ht="12.75" customHeight="1">
      <c r="A32" s="14" t="s">
        <v>68</v>
      </c>
      <c r="B32" s="14"/>
      <c r="C32" s="18">
        <v>25</v>
      </c>
      <c r="D32" s="18">
        <v>37</v>
      </c>
      <c r="E32" s="18">
        <v>38</v>
      </c>
      <c r="F32" s="18"/>
      <c r="G32" s="18">
        <v>20</v>
      </c>
      <c r="H32" s="18">
        <v>37</v>
      </c>
      <c r="I32" s="18">
        <v>43</v>
      </c>
      <c r="J32" s="18"/>
      <c r="K32" s="18">
        <v>11</v>
      </c>
      <c r="L32" s="18">
        <v>37</v>
      </c>
      <c r="M32" s="18">
        <v>53</v>
      </c>
      <c r="N32" s="18"/>
      <c r="O32" s="18"/>
      <c r="P32" s="18"/>
      <c r="Q32" s="18"/>
      <c r="R32" s="19"/>
      <c r="S32" s="16"/>
      <c r="T32" s="26">
        <f t="shared" si="4"/>
        <v>0.4111111111111111</v>
      </c>
    </row>
    <row r="33" spans="1:20" s="11" customFormat="1" ht="12.75" customHeight="1">
      <c r="A33" s="14" t="s">
        <v>69</v>
      </c>
      <c r="B33" s="14"/>
      <c r="C33" s="18">
        <v>36</v>
      </c>
      <c r="D33" s="18">
        <v>23</v>
      </c>
      <c r="E33" s="18">
        <v>41</v>
      </c>
      <c r="F33" s="18"/>
      <c r="G33" s="18">
        <v>33</v>
      </c>
      <c r="H33" s="18">
        <v>23</v>
      </c>
      <c r="I33" s="18">
        <v>44</v>
      </c>
      <c r="J33" s="18"/>
      <c r="K33" s="18">
        <v>6</v>
      </c>
      <c r="L33" s="18">
        <v>11</v>
      </c>
      <c r="M33" s="18">
        <v>83</v>
      </c>
      <c r="N33" s="18"/>
      <c r="O33" s="18"/>
      <c r="P33" s="18"/>
      <c r="Q33" s="18"/>
      <c r="R33" s="19"/>
      <c r="S33" s="16"/>
      <c r="T33" s="26">
        <f t="shared" si="4"/>
        <v>0.11702127659574468</v>
      </c>
    </row>
    <row r="34" spans="1:20" s="11" customFormat="1" ht="12.75" customHeight="1">
      <c r="A34" s="14" t="s">
        <v>25</v>
      </c>
      <c r="B34" s="14"/>
      <c r="C34" s="18">
        <f aca="true" t="shared" si="5" ref="C34:Q34">AVERAGE(C23:C33)</f>
        <v>29</v>
      </c>
      <c r="D34" s="18">
        <f t="shared" si="5"/>
        <v>18.818181818181817</v>
      </c>
      <c r="E34" s="18">
        <f t="shared" si="5"/>
        <v>52.09090909090909</v>
      </c>
      <c r="F34" s="18" t="e">
        <f t="shared" si="5"/>
        <v>#DIV/0!</v>
      </c>
      <c r="G34" s="18">
        <f t="shared" si="5"/>
        <v>23.818181818181817</v>
      </c>
      <c r="H34" s="18">
        <f t="shared" si="5"/>
        <v>18.818181818181817</v>
      </c>
      <c r="I34" s="18">
        <f t="shared" si="5"/>
        <v>57.27272727272727</v>
      </c>
      <c r="J34" s="18" t="e">
        <f t="shared" si="5"/>
        <v>#DIV/0!</v>
      </c>
      <c r="K34" s="18">
        <f t="shared" si="5"/>
        <v>9.272727272727273</v>
      </c>
      <c r="L34" s="18">
        <f t="shared" si="5"/>
        <v>39.54545454545455</v>
      </c>
      <c r="M34" s="18">
        <f t="shared" si="5"/>
        <v>51.18181818181818</v>
      </c>
      <c r="N34" s="18" t="e">
        <f t="shared" si="5"/>
        <v>#DIV/0!</v>
      </c>
      <c r="O34" s="18">
        <f t="shared" si="5"/>
        <v>57</v>
      </c>
      <c r="P34" s="18">
        <f t="shared" si="5"/>
        <v>21</v>
      </c>
      <c r="Q34" s="18">
        <f t="shared" si="5"/>
        <v>22</v>
      </c>
      <c r="R34" s="18" t="e">
        <f>AVERAGE(R23:R25)</f>
        <v>#DIV/0!</v>
      </c>
      <c r="S34" s="16">
        <f>AVERAGE(S26:S30)</f>
        <v>0.49528082112789756</v>
      </c>
      <c r="T34" s="16">
        <f>AVERAGE(T23:T33)</f>
        <v>0.43811510797237163</v>
      </c>
    </row>
    <row r="35" spans="1:20" s="11" customFormat="1" ht="12.75" customHeight="1">
      <c r="A35" s="14" t="s">
        <v>26</v>
      </c>
      <c r="B35" s="14"/>
      <c r="C35" s="18">
        <f>STDEV(C23:C33)</f>
        <v>9.695359714832659</v>
      </c>
      <c r="D35" s="18">
        <f>STDEV(D23:D33)</f>
        <v>8.863613053582402</v>
      </c>
      <c r="E35" s="18">
        <f>STDEV(E23:E33)</f>
        <v>11.987114293728464</v>
      </c>
      <c r="F35" s="18" t="e">
        <f aca="true" t="shared" si="6" ref="F35:Q35">STDEV(F23:F33)</f>
        <v>#DIV/0!</v>
      </c>
      <c r="G35" s="18">
        <f t="shared" si="6"/>
        <v>8.727178029789265</v>
      </c>
      <c r="H35" s="18">
        <f t="shared" si="6"/>
        <v>8.863613053582402</v>
      </c>
      <c r="I35" s="18">
        <f t="shared" si="6"/>
        <v>11.515996779184235</v>
      </c>
      <c r="J35" s="18" t="e">
        <f t="shared" si="6"/>
        <v>#DIV/0!</v>
      </c>
      <c r="K35" s="18">
        <f t="shared" si="6"/>
        <v>4.606319769423505</v>
      </c>
      <c r="L35" s="18">
        <f t="shared" si="6"/>
        <v>14.500783677881937</v>
      </c>
      <c r="M35" s="18">
        <f t="shared" si="6"/>
        <v>15.998863596006949</v>
      </c>
      <c r="N35" s="18" t="e">
        <f t="shared" si="6"/>
        <v>#DIV/0!</v>
      </c>
      <c r="O35" s="18">
        <f t="shared" si="6"/>
        <v>16.294170736800325</v>
      </c>
      <c r="P35" s="18">
        <f t="shared" si="6"/>
        <v>6.041522986797286</v>
      </c>
      <c r="Q35" s="18">
        <f t="shared" si="6"/>
        <v>11.291589790636216</v>
      </c>
      <c r="R35" s="18" t="e">
        <f>STDEV(R23:R25)</f>
        <v>#DIV/0!</v>
      </c>
      <c r="S35" s="16">
        <f>STDEV(S26:S30)</f>
        <v>0.0692316964509482</v>
      </c>
      <c r="T35" s="16">
        <f>STDEV(T23:T33)</f>
        <v>0.16456046477220587</v>
      </c>
    </row>
    <row r="36" spans="1:20" s="11" customFormat="1" ht="18" customHeight="1">
      <c r="A36" s="32" t="s">
        <v>36</v>
      </c>
      <c r="B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16"/>
      <c r="T36" s="17"/>
    </row>
    <row r="37" spans="1:20" s="11" customFormat="1" ht="18" customHeight="1">
      <c r="A37" s="15"/>
      <c r="B37" s="15"/>
      <c r="C37" s="15" t="s">
        <v>37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6"/>
      <c r="T37" s="26"/>
    </row>
    <row r="38" spans="1:20" s="11" customFormat="1" ht="12.75" customHeight="1">
      <c r="A38" s="14">
        <v>129708</v>
      </c>
      <c r="B38" s="14"/>
      <c r="C38" s="14">
        <v>74</v>
      </c>
      <c r="D38" s="14">
        <v>10</v>
      </c>
      <c r="E38" s="14">
        <v>16</v>
      </c>
      <c r="F38" s="14"/>
      <c r="G38" s="14">
        <v>50</v>
      </c>
      <c r="H38" s="14">
        <v>10</v>
      </c>
      <c r="I38" s="14">
        <v>40</v>
      </c>
      <c r="J38" s="14"/>
      <c r="K38" s="14">
        <v>63</v>
      </c>
      <c r="L38" s="14">
        <v>1</v>
      </c>
      <c r="M38" s="14">
        <v>36</v>
      </c>
      <c r="N38" s="14"/>
      <c r="O38" s="14">
        <v>84</v>
      </c>
      <c r="P38" s="14">
        <v>16</v>
      </c>
      <c r="Q38" s="14">
        <v>0</v>
      </c>
      <c r="R38" s="14"/>
      <c r="S38" s="16">
        <f>Q38/(Q38+P38)</f>
        <v>0</v>
      </c>
      <c r="T38" s="26">
        <f aca="true" t="shared" si="7" ref="T38:T55">L38/(L38+M38)</f>
        <v>0.02702702702702703</v>
      </c>
    </row>
    <row r="39" spans="1:20" s="11" customFormat="1" ht="12.75" customHeight="1">
      <c r="A39" s="14">
        <v>129706</v>
      </c>
      <c r="B39" s="14"/>
      <c r="C39" s="14">
        <v>75</v>
      </c>
      <c r="D39" s="14">
        <v>15</v>
      </c>
      <c r="E39" s="14">
        <v>10</v>
      </c>
      <c r="F39" s="14"/>
      <c r="G39" s="14">
        <v>63</v>
      </c>
      <c r="H39" s="14">
        <v>15</v>
      </c>
      <c r="I39" s="14">
        <v>22</v>
      </c>
      <c r="J39" s="14"/>
      <c r="K39" s="14">
        <v>58</v>
      </c>
      <c r="L39" s="14">
        <v>8</v>
      </c>
      <c r="M39" s="14">
        <v>34</v>
      </c>
      <c r="N39" s="14"/>
      <c r="O39" s="14">
        <v>80</v>
      </c>
      <c r="P39" s="14">
        <v>14</v>
      </c>
      <c r="Q39" s="14">
        <v>6</v>
      </c>
      <c r="R39" s="14"/>
      <c r="S39" s="16">
        <f>Q39/(Q39+P39)</f>
        <v>0.3</v>
      </c>
      <c r="T39" s="26">
        <f t="shared" si="7"/>
        <v>0.19047619047619047</v>
      </c>
    </row>
    <row r="40" spans="1:20" s="11" customFormat="1" ht="12.75" customHeight="1">
      <c r="A40" s="14" t="s">
        <v>38</v>
      </c>
      <c r="B40" s="14"/>
      <c r="C40" s="14">
        <v>53</v>
      </c>
      <c r="D40" s="14">
        <v>4</v>
      </c>
      <c r="E40" s="14">
        <v>43</v>
      </c>
      <c r="F40" s="14"/>
      <c r="G40" s="14">
        <v>40</v>
      </c>
      <c r="H40" s="14">
        <v>4</v>
      </c>
      <c r="I40" s="14">
        <v>56</v>
      </c>
      <c r="J40" s="14"/>
      <c r="K40" s="14">
        <v>25</v>
      </c>
      <c r="L40" s="14">
        <v>1</v>
      </c>
      <c r="M40" s="14">
        <v>74</v>
      </c>
      <c r="N40" s="14"/>
      <c r="O40" s="14">
        <v>90</v>
      </c>
      <c r="P40" s="14">
        <v>10</v>
      </c>
      <c r="Q40" s="14">
        <v>0</v>
      </c>
      <c r="R40" s="14"/>
      <c r="S40" s="16">
        <f>Q40/(Q40+P40)</f>
        <v>0</v>
      </c>
      <c r="T40" s="26">
        <f t="shared" si="7"/>
        <v>0.013333333333333334</v>
      </c>
    </row>
    <row r="41" spans="1:20" s="11" customFormat="1" ht="12.75" customHeight="1">
      <c r="A41" s="14" t="s">
        <v>39</v>
      </c>
      <c r="B41" s="14">
        <v>81</v>
      </c>
      <c r="C41" s="14">
        <v>81</v>
      </c>
      <c r="D41" s="14">
        <v>5</v>
      </c>
      <c r="E41" s="14">
        <v>14</v>
      </c>
      <c r="F41" s="14"/>
      <c r="G41" s="14">
        <v>27</v>
      </c>
      <c r="H41" s="14">
        <v>5</v>
      </c>
      <c r="I41" s="14">
        <v>68</v>
      </c>
      <c r="J41" s="14"/>
      <c r="K41" s="14">
        <v>80</v>
      </c>
      <c r="L41" s="14">
        <v>0</v>
      </c>
      <c r="M41" s="14">
        <v>20</v>
      </c>
      <c r="N41" s="14"/>
      <c r="O41" s="14">
        <v>86</v>
      </c>
      <c r="P41" s="14">
        <v>12</v>
      </c>
      <c r="Q41" s="14">
        <v>2</v>
      </c>
      <c r="R41" s="14"/>
      <c r="S41" s="16">
        <f>Q41/(Q41+P41)</f>
        <v>0.14285714285714285</v>
      </c>
      <c r="T41" s="26">
        <f t="shared" si="7"/>
        <v>0</v>
      </c>
    </row>
    <row r="42" spans="1:20" s="11" customFormat="1" ht="12.75" customHeight="1">
      <c r="A42" s="14" t="s">
        <v>40</v>
      </c>
      <c r="B42" s="14"/>
      <c r="C42" s="14">
        <v>65</v>
      </c>
      <c r="D42" s="14">
        <v>5</v>
      </c>
      <c r="E42" s="14">
        <v>30</v>
      </c>
      <c r="F42" s="14"/>
      <c r="G42" s="14">
        <v>46</v>
      </c>
      <c r="H42" s="14">
        <v>5</v>
      </c>
      <c r="I42" s="14">
        <v>49</v>
      </c>
      <c r="J42" s="14"/>
      <c r="K42" s="14">
        <v>38</v>
      </c>
      <c r="L42" s="14">
        <v>1</v>
      </c>
      <c r="M42" s="14">
        <v>61</v>
      </c>
      <c r="N42" s="14"/>
      <c r="O42" s="14">
        <v>90</v>
      </c>
      <c r="P42" s="14">
        <v>10</v>
      </c>
      <c r="Q42" s="14">
        <v>0</v>
      </c>
      <c r="R42" s="14"/>
      <c r="S42" s="16">
        <f>Q42/(Q42+P42)</f>
        <v>0</v>
      </c>
      <c r="T42" s="26">
        <f t="shared" si="7"/>
        <v>0.016129032258064516</v>
      </c>
    </row>
    <row r="43" spans="1:20" s="11" customFormat="1" ht="12.75" customHeight="1">
      <c r="A43" s="13" t="s">
        <v>19</v>
      </c>
      <c r="B43" s="13"/>
      <c r="C43" s="13">
        <v>89</v>
      </c>
      <c r="D43" s="13">
        <v>3</v>
      </c>
      <c r="E43" s="13">
        <v>8</v>
      </c>
      <c r="F43" s="13"/>
      <c r="G43" s="13">
        <v>69</v>
      </c>
      <c r="H43" s="13">
        <v>3</v>
      </c>
      <c r="I43" s="13">
        <v>28</v>
      </c>
      <c r="J43" s="13"/>
      <c r="K43" s="13">
        <v>75</v>
      </c>
      <c r="L43" s="13">
        <v>0</v>
      </c>
      <c r="M43" s="13">
        <v>25</v>
      </c>
      <c r="N43" s="13"/>
      <c r="O43" s="13">
        <v>96</v>
      </c>
      <c r="P43" s="13">
        <v>4</v>
      </c>
      <c r="Q43" s="13">
        <v>0</v>
      </c>
      <c r="R43" s="14"/>
      <c r="S43" s="13"/>
      <c r="T43" s="26">
        <f>L43/(L43+M43)</f>
        <v>0</v>
      </c>
    </row>
    <row r="44" spans="1:20" s="11" customFormat="1" ht="12.75" customHeight="1">
      <c r="A44" s="14" t="s">
        <v>41</v>
      </c>
      <c r="B44" s="14"/>
      <c r="C44" s="14">
        <v>81</v>
      </c>
      <c r="D44" s="14">
        <v>0</v>
      </c>
      <c r="E44" s="14">
        <v>19</v>
      </c>
      <c r="F44" s="14"/>
      <c r="G44" s="14">
        <v>40</v>
      </c>
      <c r="H44" s="14">
        <v>0</v>
      </c>
      <c r="I44" s="14">
        <v>60</v>
      </c>
      <c r="J44" s="14"/>
      <c r="K44" s="14">
        <v>69</v>
      </c>
      <c r="L44" s="14">
        <v>0</v>
      </c>
      <c r="M44" s="14">
        <v>31</v>
      </c>
      <c r="N44" s="14"/>
      <c r="O44" s="14">
        <v>100</v>
      </c>
      <c r="P44" s="14">
        <v>0</v>
      </c>
      <c r="Q44" s="14">
        <v>0</v>
      </c>
      <c r="R44" s="14"/>
      <c r="S44" s="20"/>
      <c r="T44" s="26">
        <f t="shared" si="7"/>
        <v>0</v>
      </c>
    </row>
    <row r="45" spans="1:20" s="11" customFormat="1" ht="12.75" customHeight="1">
      <c r="A45" s="14" t="s">
        <v>42</v>
      </c>
      <c r="B45" s="14"/>
      <c r="C45" s="14">
        <v>85</v>
      </c>
      <c r="D45" s="14">
        <v>5</v>
      </c>
      <c r="E45" s="14">
        <v>10</v>
      </c>
      <c r="F45" s="14"/>
      <c r="G45" s="14">
        <v>65</v>
      </c>
      <c r="H45" s="14">
        <v>5</v>
      </c>
      <c r="I45" s="14">
        <v>30</v>
      </c>
      <c r="J45" s="14"/>
      <c r="K45" s="14">
        <v>64</v>
      </c>
      <c r="L45" s="14">
        <v>0</v>
      </c>
      <c r="M45" s="14">
        <v>36</v>
      </c>
      <c r="N45" s="14"/>
      <c r="O45" s="14">
        <v>93</v>
      </c>
      <c r="P45" s="14">
        <v>7</v>
      </c>
      <c r="Q45" s="14">
        <v>0</v>
      </c>
      <c r="R45" s="14"/>
      <c r="S45" s="16">
        <f>Q45/(Q45+P45)</f>
        <v>0</v>
      </c>
      <c r="T45" s="26">
        <f t="shared" si="7"/>
        <v>0</v>
      </c>
    </row>
    <row r="46" spans="1:20" s="11" customFormat="1" ht="12.75" customHeight="1">
      <c r="A46" s="14" t="s">
        <v>43</v>
      </c>
      <c r="B46" s="14"/>
      <c r="C46" s="14">
        <v>87</v>
      </c>
      <c r="D46" s="14">
        <v>3</v>
      </c>
      <c r="E46" s="14">
        <v>10</v>
      </c>
      <c r="F46" s="14"/>
      <c r="G46" s="14">
        <v>66</v>
      </c>
      <c r="H46" s="14">
        <v>3</v>
      </c>
      <c r="I46" s="14">
        <v>31</v>
      </c>
      <c r="J46" s="14"/>
      <c r="K46" s="14">
        <v>68</v>
      </c>
      <c r="L46" s="14">
        <v>2</v>
      </c>
      <c r="M46" s="14">
        <v>30</v>
      </c>
      <c r="N46" s="14"/>
      <c r="O46" s="14">
        <v>96</v>
      </c>
      <c r="P46" s="14">
        <v>4</v>
      </c>
      <c r="Q46" s="14">
        <v>0</v>
      </c>
      <c r="R46" s="14"/>
      <c r="S46" s="16">
        <f>Q46/(Q46+P46)</f>
        <v>0</v>
      </c>
      <c r="T46" s="26">
        <f t="shared" si="7"/>
        <v>0.0625</v>
      </c>
    </row>
    <row r="47" spans="1:20" s="11" customFormat="1" ht="12.75" customHeight="1">
      <c r="A47" s="14" t="s">
        <v>44</v>
      </c>
      <c r="B47" s="14"/>
      <c r="C47" s="14">
        <v>73</v>
      </c>
      <c r="D47" s="14">
        <v>10</v>
      </c>
      <c r="E47" s="14">
        <v>17</v>
      </c>
      <c r="F47" s="14"/>
      <c r="G47" s="14">
        <v>55</v>
      </c>
      <c r="H47" s="14">
        <v>10</v>
      </c>
      <c r="I47" s="14">
        <v>35</v>
      </c>
      <c r="J47" s="14"/>
      <c r="K47" s="14">
        <v>52</v>
      </c>
      <c r="L47" s="14">
        <v>2</v>
      </c>
      <c r="M47" s="14">
        <v>46</v>
      </c>
      <c r="N47" s="14"/>
      <c r="O47" s="14">
        <v>85</v>
      </c>
      <c r="P47" s="14">
        <v>15</v>
      </c>
      <c r="Q47" s="14">
        <v>0</v>
      </c>
      <c r="R47" s="14"/>
      <c r="S47" s="16">
        <f>Q47/(Q47+P47)</f>
        <v>0</v>
      </c>
      <c r="T47" s="26">
        <f t="shared" si="7"/>
        <v>0.041666666666666664</v>
      </c>
    </row>
    <row r="48" spans="1:20" s="11" customFormat="1" ht="12.75" customHeight="1">
      <c r="A48" s="14" t="s">
        <v>45</v>
      </c>
      <c r="B48" s="14"/>
      <c r="C48" s="14">
        <v>77</v>
      </c>
      <c r="D48" s="14">
        <v>5</v>
      </c>
      <c r="E48" s="14">
        <v>18</v>
      </c>
      <c r="F48" s="14"/>
      <c r="G48" s="14">
        <v>62</v>
      </c>
      <c r="H48" s="14">
        <v>5</v>
      </c>
      <c r="I48" s="14">
        <v>33</v>
      </c>
      <c r="J48" s="14"/>
      <c r="K48" s="14">
        <v>48</v>
      </c>
      <c r="L48" s="14">
        <v>0</v>
      </c>
      <c r="M48" s="14">
        <v>52</v>
      </c>
      <c r="N48" s="14"/>
      <c r="O48" s="14">
        <v>92</v>
      </c>
      <c r="P48" s="14">
        <v>8</v>
      </c>
      <c r="Q48" s="14">
        <v>0</v>
      </c>
      <c r="R48" s="14"/>
      <c r="S48" s="16">
        <f>Q48/(Q48+P48)</f>
        <v>0</v>
      </c>
      <c r="T48" s="26">
        <f t="shared" si="7"/>
        <v>0</v>
      </c>
    </row>
    <row r="49" spans="1:20" s="11" customFormat="1" ht="18" customHeight="1">
      <c r="A49" s="14"/>
      <c r="B49" s="14"/>
      <c r="C49" s="33" t="s">
        <v>58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6"/>
      <c r="T49" s="26"/>
    </row>
    <row r="50" spans="1:20" s="11" customFormat="1" ht="12.75" customHeight="1">
      <c r="A50" s="14" t="s">
        <v>62</v>
      </c>
      <c r="B50" s="14"/>
      <c r="C50" s="14">
        <v>50</v>
      </c>
      <c r="D50" s="14">
        <v>0</v>
      </c>
      <c r="E50" s="14">
        <v>50</v>
      </c>
      <c r="F50" s="14"/>
      <c r="G50" s="14">
        <v>33</v>
      </c>
      <c r="H50" s="14">
        <v>0</v>
      </c>
      <c r="I50" s="14">
        <v>67</v>
      </c>
      <c r="J50" s="14"/>
      <c r="K50" s="14">
        <v>25</v>
      </c>
      <c r="L50" s="14">
        <v>3</v>
      </c>
      <c r="M50" s="14">
        <v>72</v>
      </c>
      <c r="N50" s="14"/>
      <c r="O50" s="14">
        <v>100</v>
      </c>
      <c r="P50" s="14">
        <v>0</v>
      </c>
      <c r="Q50" s="14">
        <v>0</v>
      </c>
      <c r="R50" s="14"/>
      <c r="S50" s="16"/>
      <c r="T50" s="26">
        <f t="shared" si="7"/>
        <v>0.04</v>
      </c>
    </row>
    <row r="51" spans="1:20" s="11" customFormat="1" ht="12.75" customHeight="1">
      <c r="A51" s="14" t="s">
        <v>59</v>
      </c>
      <c r="B51" s="14"/>
      <c r="C51" s="14">
        <v>78</v>
      </c>
      <c r="D51" s="14">
        <v>8</v>
      </c>
      <c r="E51" s="14">
        <v>14</v>
      </c>
      <c r="F51" s="14"/>
      <c r="G51" s="14">
        <v>63</v>
      </c>
      <c r="H51" s="14">
        <v>8</v>
      </c>
      <c r="I51" s="14">
        <v>29</v>
      </c>
      <c r="J51" s="14"/>
      <c r="K51" s="14">
        <v>53</v>
      </c>
      <c r="L51" s="14">
        <v>20</v>
      </c>
      <c r="M51" s="14">
        <v>27</v>
      </c>
      <c r="N51" s="14"/>
      <c r="O51" s="14">
        <v>89</v>
      </c>
      <c r="P51" s="14">
        <v>11</v>
      </c>
      <c r="Q51" s="14">
        <v>0</v>
      </c>
      <c r="R51" s="14"/>
      <c r="S51" s="16">
        <f>Q51/(Q51+P51)</f>
        <v>0</v>
      </c>
      <c r="T51" s="26">
        <f t="shared" si="7"/>
        <v>0.425531914893617</v>
      </c>
    </row>
    <row r="52" spans="1:20" s="11" customFormat="1" ht="12.75" customHeight="1">
      <c r="A52" s="14" t="s">
        <v>60</v>
      </c>
      <c r="B52" s="14"/>
      <c r="C52" s="14">
        <v>74</v>
      </c>
      <c r="D52" s="14">
        <v>4</v>
      </c>
      <c r="E52" s="14">
        <v>22</v>
      </c>
      <c r="F52" s="14"/>
      <c r="G52" s="14">
        <v>27</v>
      </c>
      <c r="H52" s="14">
        <v>4</v>
      </c>
      <c r="I52" s="14">
        <v>69</v>
      </c>
      <c r="J52" s="14"/>
      <c r="K52" s="14">
        <v>69</v>
      </c>
      <c r="L52" s="14">
        <v>6</v>
      </c>
      <c r="M52" s="14">
        <v>25</v>
      </c>
      <c r="N52" s="14"/>
      <c r="O52" s="14">
        <v>89</v>
      </c>
      <c r="P52" s="14">
        <v>11</v>
      </c>
      <c r="Q52" s="14">
        <v>0</v>
      </c>
      <c r="R52" s="14"/>
      <c r="S52" s="16">
        <f>Q52/(Q52+P52)</f>
        <v>0</v>
      </c>
      <c r="T52" s="26">
        <f t="shared" si="7"/>
        <v>0.1935483870967742</v>
      </c>
    </row>
    <row r="53" spans="1:20" s="11" customFormat="1" ht="12.75" customHeight="1">
      <c r="A53" s="14" t="s">
        <v>61</v>
      </c>
      <c r="B53" s="14"/>
      <c r="C53" s="14">
        <v>77</v>
      </c>
      <c r="D53" s="14">
        <v>3</v>
      </c>
      <c r="E53" s="14">
        <v>20</v>
      </c>
      <c r="F53" s="14"/>
      <c r="G53" s="14">
        <v>33</v>
      </c>
      <c r="H53" s="14">
        <v>3</v>
      </c>
      <c r="I53" s="14">
        <v>64</v>
      </c>
      <c r="J53" s="14"/>
      <c r="K53" s="14">
        <v>69</v>
      </c>
      <c r="L53" s="14">
        <v>4</v>
      </c>
      <c r="M53" s="14">
        <v>27</v>
      </c>
      <c r="N53" s="14"/>
      <c r="O53" s="14">
        <v>93</v>
      </c>
      <c r="P53" s="14">
        <v>7</v>
      </c>
      <c r="Q53" s="14">
        <v>0</v>
      </c>
      <c r="R53" s="14"/>
      <c r="S53" s="16">
        <f>Q53/(Q53+P53)</f>
        <v>0</v>
      </c>
      <c r="T53" s="26">
        <f t="shared" si="7"/>
        <v>0.12903225806451613</v>
      </c>
    </row>
    <row r="54" spans="1:20" s="11" customFormat="1" ht="12.75" customHeight="1">
      <c r="A54" s="14" t="s">
        <v>64</v>
      </c>
      <c r="B54" s="14"/>
      <c r="C54" s="14">
        <v>93</v>
      </c>
      <c r="D54" s="14">
        <v>4</v>
      </c>
      <c r="E54" s="14">
        <v>3</v>
      </c>
      <c r="F54" s="14"/>
      <c r="G54" s="14">
        <v>91</v>
      </c>
      <c r="H54" s="14">
        <v>4</v>
      </c>
      <c r="I54" s="14">
        <v>5</v>
      </c>
      <c r="J54" s="14"/>
      <c r="K54" s="14">
        <v>43</v>
      </c>
      <c r="L54" s="14">
        <v>0</v>
      </c>
      <c r="M54" s="14">
        <v>57</v>
      </c>
      <c r="N54" s="14"/>
      <c r="O54" s="14"/>
      <c r="P54" s="14"/>
      <c r="Q54" s="14"/>
      <c r="R54" s="14"/>
      <c r="S54" s="16"/>
      <c r="T54" s="26">
        <f t="shared" si="7"/>
        <v>0</v>
      </c>
    </row>
    <row r="55" spans="1:20" s="11" customFormat="1" ht="12.75" customHeight="1">
      <c r="A55" s="14" t="s">
        <v>65</v>
      </c>
      <c r="B55" s="14"/>
      <c r="C55" s="14">
        <v>69</v>
      </c>
      <c r="D55" s="14">
        <v>12</v>
      </c>
      <c r="E55" s="14">
        <v>19</v>
      </c>
      <c r="F55" s="14"/>
      <c r="G55" s="14">
        <v>65</v>
      </c>
      <c r="H55" s="14">
        <v>12</v>
      </c>
      <c r="I55" s="14">
        <v>23</v>
      </c>
      <c r="J55" s="14"/>
      <c r="K55" s="14">
        <v>21</v>
      </c>
      <c r="L55" s="14">
        <v>7</v>
      </c>
      <c r="M55" s="14">
        <v>72</v>
      </c>
      <c r="N55" s="14"/>
      <c r="O55" s="14"/>
      <c r="P55" s="14"/>
      <c r="Q55" s="14"/>
      <c r="R55" s="14"/>
      <c r="S55" s="16"/>
      <c r="T55" s="26">
        <f t="shared" si="7"/>
        <v>0.08860759493670886</v>
      </c>
    </row>
    <row r="56" spans="1:20" s="11" customFormat="1" ht="12.75" customHeight="1">
      <c r="A56" s="14" t="s">
        <v>66</v>
      </c>
      <c r="B56" s="14"/>
      <c r="C56" s="14">
        <v>63</v>
      </c>
      <c r="D56" s="14">
        <v>7</v>
      </c>
      <c r="E56" s="14">
        <v>30</v>
      </c>
      <c r="F56" s="14"/>
      <c r="G56" s="14">
        <v>57</v>
      </c>
      <c r="H56" s="14">
        <v>7</v>
      </c>
      <c r="I56" s="14">
        <v>36</v>
      </c>
      <c r="J56" s="14"/>
      <c r="K56" s="14">
        <v>17</v>
      </c>
      <c r="L56" s="14">
        <v>10</v>
      </c>
      <c r="M56" s="14">
        <v>73</v>
      </c>
      <c r="N56" s="14"/>
      <c r="O56" s="14"/>
      <c r="P56" s="14"/>
      <c r="Q56" s="14"/>
      <c r="R56" s="14"/>
      <c r="S56" s="16"/>
      <c r="T56" s="26">
        <f>L56/(L56+M56)</f>
        <v>0.12048192771084337</v>
      </c>
    </row>
    <row r="57" spans="1:20" s="11" customFormat="1" ht="12.75" customHeight="1">
      <c r="A57" s="14" t="s">
        <v>25</v>
      </c>
      <c r="B57" s="14"/>
      <c r="C57" s="18">
        <f aca="true" t="shared" si="8" ref="C57:Q57">AVERAGE(C38:C56)</f>
        <v>74.66666666666667</v>
      </c>
      <c r="D57" s="18">
        <f t="shared" si="8"/>
        <v>5.722222222222222</v>
      </c>
      <c r="E57" s="18">
        <f t="shared" si="8"/>
        <v>19.61111111111111</v>
      </c>
      <c r="F57" s="18" t="e">
        <f t="shared" si="8"/>
        <v>#DIV/0!</v>
      </c>
      <c r="G57" s="18">
        <f t="shared" si="8"/>
        <v>52.888888888888886</v>
      </c>
      <c r="H57" s="18">
        <f t="shared" si="8"/>
        <v>5.722222222222222</v>
      </c>
      <c r="I57" s="18">
        <f t="shared" si="8"/>
        <v>41.388888888888886</v>
      </c>
      <c r="J57" s="18" t="e">
        <f t="shared" si="8"/>
        <v>#DIV/0!</v>
      </c>
      <c r="K57" s="18">
        <f t="shared" si="8"/>
        <v>52.05555555555556</v>
      </c>
      <c r="L57" s="18">
        <f t="shared" si="8"/>
        <v>3.611111111111111</v>
      </c>
      <c r="M57" s="18">
        <f t="shared" si="8"/>
        <v>44.333333333333336</v>
      </c>
      <c r="N57" s="18" t="e">
        <f t="shared" si="8"/>
        <v>#DIV/0!</v>
      </c>
      <c r="O57" s="18">
        <f t="shared" si="8"/>
        <v>90.86666666666666</v>
      </c>
      <c r="P57" s="18">
        <f t="shared" si="8"/>
        <v>8.6</v>
      </c>
      <c r="Q57" s="18">
        <f t="shared" si="8"/>
        <v>0.5333333333333333</v>
      </c>
      <c r="R57" s="14"/>
      <c r="S57" s="16">
        <f>AVERAGE(S38:S53)</f>
        <v>0.036904761904761905</v>
      </c>
      <c r="T57" s="16">
        <f>AVERAGE(T38:T56)</f>
        <v>0.0749074629146523</v>
      </c>
    </row>
    <row r="58" spans="1:20" s="11" customFormat="1" ht="12.75" customHeight="1">
      <c r="A58" s="14" t="s">
        <v>26</v>
      </c>
      <c r="B58" s="14"/>
      <c r="C58" s="18">
        <f aca="true" t="shared" si="9" ref="C58:Q58">STDEV(C38:C56)</f>
        <v>11.494244083837074</v>
      </c>
      <c r="D58" s="18">
        <f t="shared" si="9"/>
        <v>3.967597518065495</v>
      </c>
      <c r="E58" s="18">
        <f t="shared" si="9"/>
        <v>12.044715164697454</v>
      </c>
      <c r="F58" s="18" t="e">
        <f t="shared" si="9"/>
        <v>#DIV/0!</v>
      </c>
      <c r="G58" s="18">
        <f t="shared" si="9"/>
        <v>17.159764460500895</v>
      </c>
      <c r="H58" s="18">
        <f t="shared" si="9"/>
        <v>3.967597518065495</v>
      </c>
      <c r="I58" s="18">
        <f t="shared" si="9"/>
        <v>18.79655440543133</v>
      </c>
      <c r="J58" s="18" t="e">
        <f t="shared" si="9"/>
        <v>#DIV/0!</v>
      </c>
      <c r="K58" s="18">
        <f t="shared" si="9"/>
        <v>19.815241377527382</v>
      </c>
      <c r="L58" s="18">
        <f t="shared" si="9"/>
        <v>5.14654525915931</v>
      </c>
      <c r="M58" s="18">
        <f t="shared" si="9"/>
        <v>19.253723856774855</v>
      </c>
      <c r="N58" s="18" t="e">
        <f t="shared" si="9"/>
        <v>#DIV/0!</v>
      </c>
      <c r="O58" s="18">
        <f t="shared" si="9"/>
        <v>5.742904524798638</v>
      </c>
      <c r="P58" s="18">
        <f t="shared" si="9"/>
        <v>4.982827653910119</v>
      </c>
      <c r="Q58" s="18">
        <f t="shared" si="9"/>
        <v>1.5976172734359606</v>
      </c>
      <c r="R58" s="14"/>
      <c r="S58" s="16">
        <f>STDEV(S38:S53)</f>
        <v>0.09247339954148001</v>
      </c>
      <c r="T58" s="16">
        <f>STDEV(T38:T56)</f>
        <v>0.10880271759163868</v>
      </c>
    </row>
    <row r="59" spans="1:20" s="11" customFormat="1" ht="18" customHeight="1">
      <c r="A59" s="32" t="s">
        <v>16</v>
      </c>
      <c r="B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  <c r="S59" s="13"/>
      <c r="T59" s="17"/>
    </row>
    <row r="60" spans="1:20" s="11" customFormat="1" ht="18" customHeight="1">
      <c r="A60" s="15"/>
      <c r="B60" s="15"/>
      <c r="C60" s="15" t="s">
        <v>30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4"/>
      <c r="S60" s="13"/>
      <c r="T60" s="17"/>
    </row>
    <row r="61" spans="1:20" s="11" customFormat="1" ht="12.75" customHeight="1">
      <c r="A61" s="13" t="s">
        <v>10</v>
      </c>
      <c r="B61" s="13"/>
      <c r="C61" s="13">
        <v>100</v>
      </c>
      <c r="D61" s="13">
        <v>0</v>
      </c>
      <c r="E61" s="13">
        <v>0</v>
      </c>
      <c r="F61" s="13"/>
      <c r="G61" s="13">
        <v>86</v>
      </c>
      <c r="H61" s="13">
        <v>0</v>
      </c>
      <c r="I61" s="13">
        <v>14</v>
      </c>
      <c r="J61" s="13"/>
      <c r="K61" s="13">
        <v>100</v>
      </c>
      <c r="L61" s="13">
        <v>0</v>
      </c>
      <c r="M61" s="13">
        <v>0</v>
      </c>
      <c r="N61" s="13"/>
      <c r="O61" s="13">
        <v>100</v>
      </c>
      <c r="P61" s="13">
        <v>0</v>
      </c>
      <c r="Q61" s="13">
        <v>0</v>
      </c>
      <c r="R61" s="14"/>
      <c r="S61" s="13"/>
      <c r="T61" s="26"/>
    </row>
    <row r="62" spans="1:20" s="11" customFormat="1" ht="12.75" customHeight="1">
      <c r="A62" s="13" t="s">
        <v>11</v>
      </c>
      <c r="B62" s="13"/>
      <c r="C62" s="13">
        <v>98</v>
      </c>
      <c r="D62" s="13">
        <v>0</v>
      </c>
      <c r="E62" s="13">
        <v>2</v>
      </c>
      <c r="F62" s="13"/>
      <c r="G62" s="13">
        <v>77</v>
      </c>
      <c r="H62" s="13">
        <v>0</v>
      </c>
      <c r="I62" s="13">
        <v>23</v>
      </c>
      <c r="J62" s="13"/>
      <c r="K62" s="13">
        <v>92</v>
      </c>
      <c r="L62" s="13">
        <v>0</v>
      </c>
      <c r="M62" s="13">
        <v>8</v>
      </c>
      <c r="N62" s="13"/>
      <c r="O62" s="13">
        <v>100</v>
      </c>
      <c r="P62" s="13">
        <v>0</v>
      </c>
      <c r="Q62" s="13">
        <v>0</v>
      </c>
      <c r="R62" s="14"/>
      <c r="S62" s="13"/>
      <c r="T62" s="26">
        <f>L62/(L62+M62)</f>
        <v>0</v>
      </c>
    </row>
    <row r="63" spans="1:20" s="11" customFormat="1" ht="12.75" customHeight="1">
      <c r="A63" s="13" t="s">
        <v>9</v>
      </c>
      <c r="B63" s="13"/>
      <c r="C63" s="13">
        <v>100</v>
      </c>
      <c r="D63" s="13">
        <v>0</v>
      </c>
      <c r="E63" s="13">
        <v>0</v>
      </c>
      <c r="F63" s="13"/>
      <c r="G63" s="13">
        <v>92</v>
      </c>
      <c r="H63" s="13">
        <v>0</v>
      </c>
      <c r="I63" s="13">
        <v>8</v>
      </c>
      <c r="J63" s="13"/>
      <c r="K63" s="13">
        <v>100</v>
      </c>
      <c r="L63" s="13">
        <v>0</v>
      </c>
      <c r="M63" s="13">
        <v>0</v>
      </c>
      <c r="N63" s="13"/>
      <c r="O63" s="13">
        <v>100</v>
      </c>
      <c r="P63" s="13">
        <v>0</v>
      </c>
      <c r="Q63" s="13">
        <v>0</v>
      </c>
      <c r="R63" s="14"/>
      <c r="S63" s="13"/>
      <c r="T63" s="26"/>
    </row>
    <row r="64" spans="1:20" s="11" customFormat="1" ht="12.75" customHeight="1">
      <c r="A64" s="13" t="s">
        <v>12</v>
      </c>
      <c r="B64" s="13"/>
      <c r="C64" s="13">
        <v>100</v>
      </c>
      <c r="D64" s="13">
        <v>0</v>
      </c>
      <c r="E64" s="13">
        <v>0</v>
      </c>
      <c r="F64" s="13"/>
      <c r="G64" s="13">
        <v>93</v>
      </c>
      <c r="H64" s="13">
        <v>0</v>
      </c>
      <c r="I64" s="13">
        <v>7</v>
      </c>
      <c r="J64" s="13"/>
      <c r="K64" s="13">
        <v>100</v>
      </c>
      <c r="L64" s="13">
        <v>0</v>
      </c>
      <c r="M64" s="13">
        <v>0</v>
      </c>
      <c r="N64" s="13"/>
      <c r="O64" s="13">
        <v>100</v>
      </c>
      <c r="P64" s="13">
        <v>0</v>
      </c>
      <c r="Q64" s="13">
        <v>0</v>
      </c>
      <c r="R64" s="14"/>
      <c r="S64" s="13"/>
      <c r="T64" s="26"/>
    </row>
    <row r="65" spans="1:20" s="11" customFormat="1" ht="12.75" customHeight="1">
      <c r="A65" s="13" t="s">
        <v>13</v>
      </c>
      <c r="B65" s="13"/>
      <c r="C65" s="13">
        <v>100</v>
      </c>
      <c r="D65" s="13">
        <v>0</v>
      </c>
      <c r="E65" s="13">
        <v>0</v>
      </c>
      <c r="F65" s="13"/>
      <c r="G65" s="13">
        <v>90</v>
      </c>
      <c r="H65" s="13">
        <v>0</v>
      </c>
      <c r="I65" s="13">
        <v>10</v>
      </c>
      <c r="J65" s="13"/>
      <c r="K65" s="13">
        <v>100</v>
      </c>
      <c r="L65" s="13">
        <v>0</v>
      </c>
      <c r="M65" s="13">
        <v>0</v>
      </c>
      <c r="N65" s="13"/>
      <c r="O65" s="13">
        <v>100</v>
      </c>
      <c r="P65" s="13">
        <v>0</v>
      </c>
      <c r="Q65" s="13">
        <v>0</v>
      </c>
      <c r="R65" s="14"/>
      <c r="S65" s="13"/>
      <c r="T65" s="26"/>
    </row>
    <row r="66" spans="1:20" s="11" customFormat="1" ht="12.75" customHeight="1">
      <c r="A66" s="13" t="s">
        <v>14</v>
      </c>
      <c r="B66" s="13"/>
      <c r="C66" s="13">
        <v>99</v>
      </c>
      <c r="D66" s="13">
        <v>0</v>
      </c>
      <c r="E66" s="13">
        <v>1</v>
      </c>
      <c r="F66" s="13"/>
      <c r="G66" s="13">
        <v>48</v>
      </c>
      <c r="H66" s="13">
        <v>0</v>
      </c>
      <c r="I66" s="13">
        <v>52</v>
      </c>
      <c r="J66" s="13"/>
      <c r="K66" s="13">
        <v>98</v>
      </c>
      <c r="L66" s="13">
        <v>0</v>
      </c>
      <c r="M66" s="13">
        <v>2</v>
      </c>
      <c r="N66" s="13"/>
      <c r="O66" s="13">
        <v>100</v>
      </c>
      <c r="P66" s="13">
        <v>0</v>
      </c>
      <c r="Q66" s="13">
        <v>0</v>
      </c>
      <c r="R66" s="14"/>
      <c r="S66" s="13"/>
      <c r="T66" s="26">
        <f>L66/(L66+M66)</f>
        <v>0</v>
      </c>
    </row>
    <row r="67" spans="1:20" s="11" customFormat="1" ht="12.75" customHeight="1">
      <c r="A67" s="13" t="s">
        <v>15</v>
      </c>
      <c r="B67" s="13"/>
      <c r="C67" s="13">
        <v>100</v>
      </c>
      <c r="D67" s="13">
        <v>0</v>
      </c>
      <c r="E67" s="13">
        <v>0</v>
      </c>
      <c r="F67" s="13"/>
      <c r="G67" s="13">
        <v>92</v>
      </c>
      <c r="H67" s="13">
        <v>0</v>
      </c>
      <c r="I67" s="13">
        <v>8</v>
      </c>
      <c r="J67" s="13"/>
      <c r="K67" s="13">
        <v>100</v>
      </c>
      <c r="L67" s="13">
        <v>0</v>
      </c>
      <c r="M67" s="13">
        <v>0</v>
      </c>
      <c r="N67" s="13"/>
      <c r="O67" s="13">
        <v>100</v>
      </c>
      <c r="P67" s="13">
        <v>0</v>
      </c>
      <c r="Q67" s="13">
        <v>0</v>
      </c>
      <c r="R67" s="14"/>
      <c r="S67" s="13"/>
      <c r="T67" s="26"/>
    </row>
    <row r="68" spans="1:20" s="11" customFormat="1" ht="12.75" customHeight="1">
      <c r="A68" s="13" t="s">
        <v>17</v>
      </c>
      <c r="B68" s="13"/>
      <c r="C68" s="13">
        <v>98</v>
      </c>
      <c r="D68" s="13">
        <v>2</v>
      </c>
      <c r="E68" s="13">
        <v>0</v>
      </c>
      <c r="F68" s="13"/>
      <c r="G68" s="13">
        <v>90</v>
      </c>
      <c r="H68" s="13">
        <v>2</v>
      </c>
      <c r="I68" s="13">
        <v>8</v>
      </c>
      <c r="J68" s="13"/>
      <c r="K68" s="13">
        <v>100</v>
      </c>
      <c r="L68" s="13">
        <v>0</v>
      </c>
      <c r="M68" s="13">
        <v>0</v>
      </c>
      <c r="N68" s="13"/>
      <c r="O68" s="13">
        <v>98</v>
      </c>
      <c r="P68" s="13">
        <v>2</v>
      </c>
      <c r="Q68" s="13">
        <v>0</v>
      </c>
      <c r="R68" s="14"/>
      <c r="S68" s="13"/>
      <c r="T68" s="26"/>
    </row>
    <row r="69" spans="1:20" s="11" customFormat="1" ht="12.75" customHeight="1">
      <c r="A69" s="13" t="s">
        <v>18</v>
      </c>
      <c r="B69" s="13"/>
      <c r="C69" s="13">
        <v>97</v>
      </c>
      <c r="D69" s="13">
        <v>3</v>
      </c>
      <c r="E69" s="13">
        <v>0</v>
      </c>
      <c r="F69" s="13"/>
      <c r="G69" s="13">
        <v>93</v>
      </c>
      <c r="H69" s="13">
        <v>3</v>
      </c>
      <c r="I69" s="13">
        <v>4</v>
      </c>
      <c r="J69" s="13"/>
      <c r="K69" s="13">
        <v>100</v>
      </c>
      <c r="L69" s="13">
        <v>0</v>
      </c>
      <c r="M69" s="13">
        <v>0</v>
      </c>
      <c r="N69" s="13"/>
      <c r="O69" s="13">
        <v>97</v>
      </c>
      <c r="P69" s="13">
        <v>3</v>
      </c>
      <c r="Q69" s="13">
        <v>0</v>
      </c>
      <c r="R69" s="14"/>
      <c r="S69" s="13"/>
      <c r="T69" s="26"/>
    </row>
    <row r="70" spans="1:20" s="11" customFormat="1" ht="12.75" customHeight="1">
      <c r="A70" s="13" t="s">
        <v>20</v>
      </c>
      <c r="B70" s="13"/>
      <c r="C70" s="13">
        <v>100</v>
      </c>
      <c r="D70" s="13">
        <v>0</v>
      </c>
      <c r="E70" s="13">
        <v>0</v>
      </c>
      <c r="F70" s="13"/>
      <c r="G70" s="13">
        <v>91</v>
      </c>
      <c r="H70" s="13">
        <v>0</v>
      </c>
      <c r="I70" s="13">
        <v>9</v>
      </c>
      <c r="J70" s="13"/>
      <c r="K70" s="13">
        <v>92</v>
      </c>
      <c r="L70" s="13">
        <v>0</v>
      </c>
      <c r="M70" s="13">
        <v>8</v>
      </c>
      <c r="N70" s="13"/>
      <c r="O70" s="13">
        <v>100</v>
      </c>
      <c r="P70" s="13">
        <v>0</v>
      </c>
      <c r="Q70" s="13">
        <v>0</v>
      </c>
      <c r="R70" s="14"/>
      <c r="S70" s="13"/>
      <c r="T70" s="26">
        <f>L70/(L70+M70)</f>
        <v>0</v>
      </c>
    </row>
    <row r="71" spans="1:20" s="11" customFormat="1" ht="12.75" customHeight="1">
      <c r="A71" s="13" t="s">
        <v>21</v>
      </c>
      <c r="B71" s="13"/>
      <c r="C71" s="13">
        <v>96</v>
      </c>
      <c r="D71" s="13">
        <v>0</v>
      </c>
      <c r="E71" s="13">
        <v>4</v>
      </c>
      <c r="F71" s="13"/>
      <c r="G71" s="13">
        <v>86</v>
      </c>
      <c r="H71" s="13">
        <v>0</v>
      </c>
      <c r="I71" s="13">
        <v>14</v>
      </c>
      <c r="J71" s="13"/>
      <c r="K71" s="13">
        <v>74</v>
      </c>
      <c r="L71" s="13">
        <v>4</v>
      </c>
      <c r="M71" s="13">
        <v>22</v>
      </c>
      <c r="N71" s="13"/>
      <c r="O71" s="13">
        <v>100</v>
      </c>
      <c r="P71" s="13">
        <v>0</v>
      </c>
      <c r="Q71" s="13">
        <v>0</v>
      </c>
      <c r="R71" s="14"/>
      <c r="S71" s="13"/>
      <c r="T71" s="26">
        <f>L71/(L71+M71)</f>
        <v>0.15384615384615385</v>
      </c>
    </row>
    <row r="72" spans="1:20" s="11" customFormat="1" ht="12.75" customHeight="1">
      <c r="A72" s="13" t="s">
        <v>22</v>
      </c>
      <c r="B72" s="13"/>
      <c r="C72" s="13">
        <v>98</v>
      </c>
      <c r="D72" s="13">
        <v>2</v>
      </c>
      <c r="E72" s="13">
        <v>0</v>
      </c>
      <c r="F72" s="13"/>
      <c r="G72" s="13">
        <v>94</v>
      </c>
      <c r="H72" s="13">
        <v>2</v>
      </c>
      <c r="I72" s="13">
        <v>4</v>
      </c>
      <c r="J72" s="13"/>
      <c r="K72" s="13"/>
      <c r="L72" s="13"/>
      <c r="M72" s="13"/>
      <c r="N72" s="13"/>
      <c r="O72" s="13">
        <v>99</v>
      </c>
      <c r="P72" s="13">
        <v>1</v>
      </c>
      <c r="Q72" s="13">
        <v>0</v>
      </c>
      <c r="R72" s="14"/>
      <c r="S72" s="13"/>
      <c r="T72" s="26"/>
    </row>
    <row r="73" spans="1:20" s="11" customFormat="1" ht="12.75" customHeight="1">
      <c r="A73" s="13" t="s">
        <v>23</v>
      </c>
      <c r="B73" s="13"/>
      <c r="C73" s="13">
        <v>97</v>
      </c>
      <c r="D73" s="13">
        <v>3</v>
      </c>
      <c r="E73" s="13">
        <v>0</v>
      </c>
      <c r="F73" s="13"/>
      <c r="G73" s="13">
        <v>91</v>
      </c>
      <c r="H73" s="13">
        <v>3</v>
      </c>
      <c r="I73" s="13">
        <v>6</v>
      </c>
      <c r="J73" s="13"/>
      <c r="K73" s="13">
        <v>87</v>
      </c>
      <c r="L73" s="13">
        <v>0</v>
      </c>
      <c r="M73" s="13">
        <v>13</v>
      </c>
      <c r="N73" s="13"/>
      <c r="O73" s="13">
        <v>97</v>
      </c>
      <c r="P73" s="13">
        <v>3</v>
      </c>
      <c r="Q73" s="13">
        <v>0</v>
      </c>
      <c r="R73" s="14"/>
      <c r="S73" s="13"/>
      <c r="T73" s="26">
        <f>L73/(L73+M73)</f>
        <v>0</v>
      </c>
    </row>
    <row r="74" spans="1:20" s="11" customFormat="1" ht="12.75" customHeight="1">
      <c r="A74" s="13" t="s">
        <v>24</v>
      </c>
      <c r="B74" s="13"/>
      <c r="C74" s="13">
        <v>97</v>
      </c>
      <c r="D74" s="13">
        <v>1</v>
      </c>
      <c r="E74" s="13">
        <v>2</v>
      </c>
      <c r="F74" s="13"/>
      <c r="G74" s="13">
        <v>96</v>
      </c>
      <c r="H74" s="13">
        <v>1</v>
      </c>
      <c r="I74" s="13">
        <v>3</v>
      </c>
      <c r="J74" s="13"/>
      <c r="K74" s="13"/>
      <c r="L74" s="13"/>
      <c r="M74" s="13"/>
      <c r="N74" s="13"/>
      <c r="O74" s="13">
        <v>99</v>
      </c>
      <c r="P74" s="13">
        <v>1</v>
      </c>
      <c r="Q74" s="13">
        <v>0</v>
      </c>
      <c r="R74" s="14"/>
      <c r="S74" s="13"/>
      <c r="T74" s="26"/>
    </row>
    <row r="75" spans="1:20" s="11" customFormat="1" ht="12.75" customHeight="1">
      <c r="A75" s="13" t="s">
        <v>25</v>
      </c>
      <c r="B75" s="27"/>
      <c r="C75" s="28">
        <f>AVERAGE(C61:C74)</f>
        <v>98.57142857142857</v>
      </c>
      <c r="D75" s="28">
        <f>AVERAGE(D61:D74)</f>
        <v>0.7857142857142857</v>
      </c>
      <c r="E75" s="28">
        <f>AVERAGE(E61:E74)</f>
        <v>0.6428571428571429</v>
      </c>
      <c r="F75" s="28"/>
      <c r="G75" s="28">
        <f>AVERAGE(G61:G74)</f>
        <v>87.07142857142857</v>
      </c>
      <c r="H75" s="28">
        <f>AVERAGE(H61:H74)</f>
        <v>0.7857142857142857</v>
      </c>
      <c r="I75" s="28">
        <f>AVERAGE(I61:I74)</f>
        <v>12.142857142857142</v>
      </c>
      <c r="J75" s="28"/>
      <c r="K75" s="28">
        <f>AVERAGE(K61:K74)</f>
        <v>95.25</v>
      </c>
      <c r="L75" s="28">
        <f>AVERAGE(L61:L74)</f>
        <v>0.3333333333333333</v>
      </c>
      <c r="M75" s="28">
        <f>AVERAGE(M61:M74)</f>
        <v>4.416666666666667</v>
      </c>
      <c r="N75" s="28"/>
      <c r="O75" s="28">
        <f>AVERAGE(O61:O74)</f>
        <v>99.28571428571429</v>
      </c>
      <c r="P75" s="28">
        <f>AVERAGE(P61:P74)</f>
        <v>0.7142857142857143</v>
      </c>
      <c r="Q75" s="28">
        <f>AVERAGE(Q61:Q74)</f>
        <v>0</v>
      </c>
      <c r="R75" s="18"/>
      <c r="S75" s="13"/>
      <c r="T75" s="26">
        <f>AVERAGE(T62:T74)</f>
        <v>0.03076923076923077</v>
      </c>
    </row>
    <row r="76" spans="1:20" s="30" customFormat="1" ht="12.75" customHeight="1">
      <c r="A76" s="14" t="s">
        <v>26</v>
      </c>
      <c r="B76" s="29"/>
      <c r="C76" s="18">
        <f>STDEV(C61:C74)</f>
        <v>1.452546078405346</v>
      </c>
      <c r="D76" s="18">
        <f>STDEV(D61:D74)</f>
        <v>1.188313053066368</v>
      </c>
      <c r="E76" s="18">
        <f>STDEV(E61:E74)</f>
        <v>1.2157392722216298</v>
      </c>
      <c r="F76" s="18"/>
      <c r="G76" s="18">
        <f>STDEV(G61:G74)</f>
        <v>12.168460402673304</v>
      </c>
      <c r="H76" s="18">
        <f>STDEV(H61:H74)</f>
        <v>1.188313053066368</v>
      </c>
      <c r="I76" s="18">
        <f>STDEV(I61:I74)</f>
        <v>12.587277721555225</v>
      </c>
      <c r="J76" s="18"/>
      <c r="K76" s="18">
        <f>STDEV(K61:K74)</f>
        <v>8.012773892638272</v>
      </c>
      <c r="L76" s="18">
        <f>STDEV(L61:L74)</f>
        <v>1.1547005383792515</v>
      </c>
      <c r="M76" s="18">
        <f>STDEV(M61:M74)</f>
        <v>7.076957915187382</v>
      </c>
      <c r="N76" s="18"/>
      <c r="O76" s="18">
        <f>STDEV(O61:O74)</f>
        <v>1.1387288073559647</v>
      </c>
      <c r="P76" s="18">
        <f>STDEV(P61:P74)</f>
        <v>1.138728807356386</v>
      </c>
      <c r="Q76" s="18">
        <f>STDEV(Q61:Q74)</f>
        <v>0</v>
      </c>
      <c r="R76" s="18"/>
      <c r="S76" s="14"/>
      <c r="T76" s="16">
        <f>STDEV(T62:T73)</f>
        <v>0.06880209161537816</v>
      </c>
    </row>
    <row r="77" spans="1:20" ht="4.5" customHeight="1">
      <c r="A77" s="22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4"/>
      <c r="T77" s="25"/>
    </row>
    <row r="78" ht="10.5">
      <c r="A78" s="6" t="s">
        <v>74</v>
      </c>
    </row>
  </sheetData>
  <printOptions horizontalCentered="1"/>
  <pageMargins left="0.75" right="0.75" top="1" bottom="1" header="0.5" footer="0.5"/>
  <pageSetup fitToHeight="1" fitToWidth="1" orientation="portrait" paperSize="9" scale="58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Flat Earth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Lawton</dc:creator>
  <cp:keywords/>
  <dc:description/>
  <cp:lastModifiedBy>Timothy Lawton</cp:lastModifiedBy>
  <cp:lastPrinted>2001-09-17T16:24:28Z</cp:lastPrinted>
  <dcterms:created xsi:type="dcterms:W3CDTF">2001-01-26T23:18:22Z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